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6D5DA541-1649-43B7-9412-EFD37B5FD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 1." sheetId="8" r:id="rId1"/>
    <sheet name="SAŽETAK" sheetId="1" r:id="rId2"/>
    <sheet name=" Račun prihoda i rashoda" sheetId="3" r:id="rId3"/>
    <sheet name="Rashodi prema funkcijskoj kl" sheetId="5" r:id="rId4"/>
    <sheet name="Račun financiranja" sheetId="6" r:id="rId5"/>
    <sheet name="POSEBNI DIO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8" i="3" l="1"/>
  <c r="H10" i="3"/>
  <c r="H36" i="7"/>
  <c r="I27" i="7"/>
  <c r="I26" i="7" s="1"/>
  <c r="H27" i="7"/>
  <c r="H26" i="7" s="1"/>
  <c r="I43" i="7"/>
  <c r="H43" i="7"/>
  <c r="G43" i="7"/>
  <c r="G27" i="7"/>
  <c r="G26" i="7" s="1"/>
  <c r="F15" i="7"/>
  <c r="F27" i="7"/>
  <c r="F26" i="7" s="1"/>
  <c r="F43" i="7"/>
  <c r="E43" i="7"/>
  <c r="E27" i="7"/>
  <c r="E15" i="7"/>
  <c r="E24" i="7"/>
  <c r="E36" i="7"/>
  <c r="E41" i="7"/>
  <c r="E46" i="7"/>
  <c r="E19" i="7" l="1"/>
  <c r="E30" i="7"/>
  <c r="E39" i="7"/>
  <c r="G10" i="3"/>
  <c r="G11" i="8"/>
  <c r="I22" i="3"/>
  <c r="H22" i="3"/>
  <c r="G22" i="3"/>
  <c r="F22" i="3"/>
  <c r="E22" i="3"/>
  <c r="G13" i="1" l="1"/>
  <c r="H13" i="1"/>
  <c r="I13" i="1"/>
  <c r="J13" i="1"/>
  <c r="F13" i="1"/>
  <c r="G12" i="1"/>
  <c r="H12" i="1"/>
  <c r="I12" i="1"/>
  <c r="J12" i="1"/>
  <c r="F12" i="1"/>
  <c r="G10" i="1"/>
  <c r="H10" i="1"/>
  <c r="I10" i="1"/>
  <c r="J10" i="1"/>
  <c r="F10" i="1"/>
  <c r="G9" i="1"/>
  <c r="G8" i="1" s="1"/>
  <c r="H9" i="1"/>
  <c r="H8" i="1" s="1"/>
  <c r="I9" i="1"/>
  <c r="I8" i="1" s="1"/>
  <c r="J9" i="1"/>
  <c r="J8" i="1" s="1"/>
  <c r="F9" i="1"/>
  <c r="G8" i="8"/>
  <c r="F8" i="8"/>
  <c r="F8" i="1" l="1"/>
  <c r="F9" i="7" l="1"/>
  <c r="E28" i="3"/>
  <c r="F28" i="3"/>
  <c r="I10" i="3" l="1"/>
  <c r="G9" i="7"/>
  <c r="H9" i="7"/>
  <c r="I9" i="7"/>
  <c r="G15" i="7"/>
  <c r="H15" i="7"/>
  <c r="I15" i="7"/>
  <c r="F19" i="7"/>
  <c r="G19" i="7"/>
  <c r="H19" i="7"/>
  <c r="I19" i="7"/>
  <c r="F46" i="7"/>
  <c r="G46" i="7"/>
  <c r="H46" i="7"/>
  <c r="I46" i="7"/>
  <c r="F41" i="7"/>
  <c r="G41" i="7"/>
  <c r="H41" i="7"/>
  <c r="I41" i="7"/>
  <c r="F39" i="7"/>
  <c r="G39" i="7"/>
  <c r="H39" i="7"/>
  <c r="I39" i="7"/>
  <c r="F36" i="7"/>
  <c r="G36" i="7"/>
  <c r="I36" i="7"/>
  <c r="F30" i="7"/>
  <c r="G30" i="7"/>
  <c r="H30" i="7"/>
  <c r="I30" i="7"/>
  <c r="H24" i="7"/>
  <c r="I24" i="7"/>
  <c r="H28" i="3"/>
  <c r="F16" i="3"/>
  <c r="G16" i="3"/>
  <c r="H16" i="3"/>
  <c r="I16" i="3"/>
  <c r="F10" i="3"/>
  <c r="E10" i="3"/>
  <c r="E16" i="3"/>
  <c r="G11" i="1"/>
  <c r="H11" i="1"/>
  <c r="I11" i="1"/>
  <c r="J11" i="1"/>
  <c r="F11" i="1"/>
  <c r="H8" i="7" l="1"/>
  <c r="F14" i="1"/>
  <c r="F30" i="1" s="1"/>
  <c r="E18" i="7"/>
  <c r="F18" i="7"/>
  <c r="E38" i="7"/>
  <c r="E8" i="7"/>
  <c r="F29" i="7"/>
  <c r="F38" i="7"/>
  <c r="E29" i="7"/>
  <c r="J14" i="1"/>
  <c r="J30" i="1" s="1"/>
  <c r="I14" i="1"/>
  <c r="I30" i="1" s="1"/>
  <c r="H14" i="1"/>
  <c r="H30" i="1" s="1"/>
  <c r="F8" i="7"/>
  <c r="I38" i="7"/>
  <c r="H38" i="7"/>
  <c r="G38" i="7"/>
  <c r="H29" i="7"/>
  <c r="H7" i="7" s="1"/>
  <c r="I8" i="7"/>
  <c r="I18" i="7"/>
  <c r="H18" i="7"/>
  <c r="I29" i="7"/>
  <c r="G18" i="7"/>
  <c r="G29" i="7"/>
  <c r="G8" i="7"/>
  <c r="J14" i="8"/>
  <c r="J30" i="8" s="1"/>
  <c r="I14" i="8"/>
  <c r="I30" i="8" s="1"/>
  <c r="H14" i="8"/>
  <c r="H30" i="8" s="1"/>
  <c r="G14" i="8"/>
  <c r="G30" i="8" s="1"/>
  <c r="F14" i="8"/>
  <c r="F30" i="8" s="1"/>
  <c r="G14" i="1"/>
  <c r="G30" i="1" s="1"/>
  <c r="E7" i="7" l="1"/>
  <c r="I7" i="7"/>
  <c r="F7" i="7"/>
  <c r="G7" i="7"/>
</calcChain>
</file>

<file path=xl/sharedStrings.xml><?xml version="1.0" encoding="utf-8"?>
<sst xmlns="http://schemas.openxmlformats.org/spreadsheetml/2006/main" count="223" uniqueCount="92">
  <si>
    <t>PRIHODI UKUPNO</t>
  </si>
  <si>
    <t>PRIHODI POSLOVANJA</t>
  </si>
  <si>
    <t>PRIHODI OD PRODAJE NEFINANCIJSKE IMOVINE</t>
  </si>
  <si>
    <t>RASHODI UKUPNO</t>
  </si>
  <si>
    <t>RASHODI  POSLOVANJA</t>
  </si>
  <si>
    <t>RASHODI ZA NABAVU NEFINANCIJSKE IMOVINE</t>
  </si>
  <si>
    <t>RAZLIKA - VIŠAK / MANJAK</t>
  </si>
  <si>
    <t>VIŠAK / MANJAK IZ PRETHODNE(IH) GODINE KOJI ĆE SE RASPOREDITI / POKRITI</t>
  </si>
  <si>
    <t>PRIMICI OD FINANCIJSKE IMOVINE I ZADUŽIVANJA</t>
  </si>
  <si>
    <t>IZDACI ZA FINANCIJSKU IMOVINU I OTPLATE ZAJMOVA</t>
  </si>
  <si>
    <t>NETO FINANCIRANJE</t>
  </si>
  <si>
    <t>VIŠAK / MANJAK + NETO FINANCIRANJE</t>
  </si>
  <si>
    <t>Izvršenje 2021.</t>
  </si>
  <si>
    <t>Plan 2022.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</si>
  <si>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</si>
  <si>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</si>
  <si>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</si>
  <si>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</si>
  <si>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</si>
  <si>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</si>
  <si>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</si>
  <si>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Prihodi od prodaje nefinancijske imovine</t>
  </si>
  <si>
    <t>RASHODI POSLOVANJA</t>
  </si>
  <si>
    <t>Naziv rashoda</t>
  </si>
  <si>
    <t>Rashodi poslovanja</t>
  </si>
  <si>
    <t>Rashodi za zaposlene</t>
  </si>
  <si>
    <t>Rashodi za nabavu nefinancijske imovine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</si>
  <si>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</si>
  <si>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</si>
  <si>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</si>
  <si>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</si>
  <si>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</si>
  <si>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</si>
  <si>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</si>
  <si>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</si>
  <si>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</si>
  <si>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</si>
  <si>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</si>
  <si>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</si>
  <si>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</si>
  <si>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</si>
  <si>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</si>
  <si>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PROGRAM xxxx</t>
  </si>
  <si>
    <t>NAZIV PROGRAMA</t>
  </si>
  <si>
    <t>Aktivnost Axxxxxx</t>
  </si>
  <si>
    <t>A) SAŽETAK RAČUNA PRIHODA I RASHODA</t>
  </si>
  <si>
    <t>B) SAŽETAK RAČUNA FINANCIRANJA</t>
  </si>
  <si>
    <t>Izvršenje 2021.**</t>
  </si>
  <si>
    <t>Plan 2022.**</t>
  </si>
  <si>
    <t>UKUPAN DONOS VIŠKA / MANJKA IZ PRETHODNE(IH) GODINE***</t>
  </si>
  <si>
    <t>EUR/KN*</t>
  </si>
  <si>
    <t>** Napomena: Iznosi u stupcima Izvršenje 2021. i Plan 2022. preračunavaju se iz kuna u eure prema fiksnom tečaju konverzije (1 EUR=7,53450 kuna) i po pravilima za preračunavanje i zaokruživanje.</t>
  </si>
  <si>
    <t>*** Napomena: Redak UKUPAN DONOS VIŠKA/MANJKA IZ PRETHODNE(IH) GODINA služi kao informacija i ne uzima se u obzir kod uravnoteženja proračuna, već se proračun uravnotežuje retkom VIŠAK/MANJAK IZ PRETHODNE(IH) GODINE KOJI ĆE SE POKRITI/RASPOREDITI.</t>
  </si>
  <si>
    <t>Plan za 2023.</t>
  </si>
  <si>
    <t>Projekcija 
za 2024.</t>
  </si>
  <si>
    <t>Projekcija 
za 2025.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</si>
  <si>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</si>
  <si>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</si>
  <si>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</si>
  <si>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</si>
  <si>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C) PRENESENI VIŠAK ILI PRENESENI MANJAK I VIŠEGODIŠNJI PLAN URAVNOTEŽENJA</t>
  </si>
  <si>
    <r>
      <t xml:space="preserve">* Napomena: U Uputi o procesu prilagodbe poslovnih procesa subjekata opće države za poslovanje u euru iz lipnja 2022. dana je preporuka da u Općem dijelu financijskog plana sažetak Računa prihoda i rashoda i Računa financiranja bude iskazan dvojno, odnosno </t>
    </r>
    <r>
      <rPr>
        <b/>
        <i/>
        <u/>
        <sz val="9"/>
        <color indexed="8"/>
        <rFont val="Arial"/>
        <family val="2"/>
        <charset val="238"/>
      </rPr>
      <t>u kunama i u eurima</t>
    </r>
    <r>
      <rPr>
        <b/>
        <i/>
        <sz val="9"/>
        <color indexed="8"/>
        <rFont val="Arial"/>
        <family val="2"/>
        <charset val="238"/>
      </rPr>
      <t>.</t>
    </r>
  </si>
  <si>
    <t>Naziv</t>
  </si>
  <si>
    <t>Prihodi od imovine</t>
  </si>
  <si>
    <t>Prihodi od prodaje proizvoda i robe te pruženih usluga, prihodi od donacija te povrati po protestiranim jamstvima</t>
  </si>
  <si>
    <t>Financijski rashodi</t>
  </si>
  <si>
    <t>Naknade građanima i kućanstvima na temelju osiguranja i druge naknade</t>
  </si>
  <si>
    <t>Rashodi za dodatna ulaganja na nefinancijskoj imovini</t>
  </si>
  <si>
    <t xml:space="preserve">Izvor financiranja </t>
  </si>
  <si>
    <t>OPĆI PRIHODI I PRIMICI</t>
  </si>
  <si>
    <t>VLASTITI PRIHODI</t>
  </si>
  <si>
    <t>POMOĆI</t>
  </si>
  <si>
    <t xml:space="preserve">PRIHODI OD NEFINANCIJSKE IMOVINE </t>
  </si>
  <si>
    <t>09 OBRAZOVANJE</t>
  </si>
  <si>
    <t>REDOVNI PROGRAM OBRAZOVANJA</t>
  </si>
  <si>
    <t>Prihodi od upravnih i administrativnih pristojbi, pristojbi po posebnim propisima in aknada</t>
  </si>
  <si>
    <t>Pomoći dane u inozemstvo i unutar općeg proračuna</t>
  </si>
  <si>
    <t>PRIHODI ZA POSEBNE NAMJENE</t>
  </si>
  <si>
    <t>DONACIJE</t>
  </si>
  <si>
    <r>
      <t>Izvor financiranja</t>
    </r>
    <r>
      <rPr>
        <b/>
        <i/>
        <sz val="10"/>
        <color rgb="FF000000"/>
        <rFont val="Arial"/>
        <family val="2"/>
        <charset val="238"/>
      </rPr>
      <t xml:space="preserve"> </t>
    </r>
  </si>
  <si>
    <t>091 Predškolsko i osnovno obrazovanje</t>
  </si>
  <si>
    <t>FINANCIJSKI PLAN OSNOVNE ŠKOLE ZRINSKIH NUŠTAR 
ZA 2023. I PROJEKCIJA ZA 2024. I 2025. GODINU</t>
  </si>
  <si>
    <t>FINANCIJSKI PLAN OSNOVNE ŠKOLE ZRINSKIH NUŠTAR  
ZA 2023. I PROJEKCIJA ZA 2024. I 2025. GODINU</t>
  </si>
  <si>
    <t>KLASA:400-02/21-01/01</t>
  </si>
  <si>
    <t>URBROJ:2188-29-01-21-01</t>
  </si>
  <si>
    <t xml:space="preserve">                                                                                                                                                                  PREDSJEDNICA ŠKOLSKOG ODBORA:</t>
  </si>
  <si>
    <t xml:space="preserve">                                                                                                                                                                         Sanja Lovrić, uč. razredne nastave</t>
  </si>
  <si>
    <t xml:space="preserve">                                                                                                        </t>
  </si>
  <si>
    <t xml:space="preserve">                                                                                                                              PREDSJEDNICA ŠKOLSKOG ODBORA                                  RAVNATELJ ŠKOLE:</t>
  </si>
  <si>
    <t xml:space="preserve">                                                                                                                                   Sanja Lovrić, uč.RN,savjetnik                                         Krunoslav Šarić, prof.</t>
  </si>
  <si>
    <t xml:space="preserve">                                                                                                              ______________________________________                      ______________________________</t>
  </si>
  <si>
    <t xml:space="preserve">U  Nuštru, 17. listopada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</si>
</sst>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b/>
      <i/>
      <u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color rgb="FF00000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110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3" xfId="0" applyNumberFormat="1" applyFont="1" applyFill="1" applyBorder="1" applyAlignment="1">
      <alignment horizontal="right" wrapText="1"/>
    </xf>
    <xf numFmtId="3" fontId="6" fillId="4" borderId="1" xfId="0" quotePrefix="1" applyNumberFormat="1" applyFont="1" applyFill="1" applyBorder="1" applyAlignment="1">
      <alignment horizontal="right"/>
    </xf>
    <xf numFmtId="3" fontId="6" fillId="4" borderId="3" xfId="0" applyNumberFormat="1" applyFont="1" applyFill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9" fillId="0" borderId="3" xfId="2" applyFont="1" applyFill="1" applyBorder="1" applyAlignment="1">
      <alignment horizontal="left" vertical="center" wrapText="1"/>
    </xf>
    <xf numFmtId="0" fontId="3" fillId="0" borderId="3" xfId="3" applyFont="1" applyFill="1" applyBorder="1" applyAlignment="1">
      <alignment horizontal="left" wrapText="1"/>
    </xf>
    <xf numFmtId="0" fontId="21" fillId="2" borderId="4" xfId="0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right" wrapText="1"/>
    </xf>
    <xf numFmtId="49" fontId="11" fillId="2" borderId="3" xfId="0" applyNumberFormat="1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right"/>
    </xf>
    <xf numFmtId="3" fontId="0" fillId="0" borderId="0" xfId="0" applyNumberFormat="1"/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3" fontId="6" fillId="2" borderId="3" xfId="0" applyNumberFormat="1" applyFont="1" applyFill="1" applyBorder="1" applyAlignment="1">
      <alignment horizontal="right"/>
    </xf>
    <xf numFmtId="0" fontId="3" fillId="2" borderId="4" xfId="0" quotePrefix="1" applyFont="1" applyFill="1" applyBorder="1" applyAlignment="1">
      <alignment horizontal="left" vertical="center" wrapText="1"/>
    </xf>
    <xf numFmtId="0" fontId="1" fillId="0" borderId="0" xfId="0" applyFont="1"/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0" fontId="11" fillId="0" borderId="1" xfId="0" quotePrefix="1" applyFont="1" applyBorder="1" applyAlignment="1">
      <alignment horizontal="left" vertical="center"/>
    </xf>
    <xf numFmtId="0" fontId="11" fillId="0" borderId="1" xfId="0" quotePrefix="1" applyFont="1" applyBorder="1" applyAlignment="1">
      <alignment horizontal="left" vertical="center" wrapText="1"/>
    </xf>
    <xf numFmtId="0" fontId="11" fillId="3" borderId="1" xfId="0" quotePrefix="1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/>
    </xf>
    <xf numFmtId="0" fontId="19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4">
    <cellStyle name="Normalno" xfId="0" builtinId="0"/>
    <cellStyle name="Obično_List4" xfId="2" xr:uid="{5B1C3D0A-98E4-4AA5-972A-6712F712EDF6}"/>
    <cellStyle name="Obično_List5" xfId="3" xr:uid="{4A3A8E1F-FC4E-4F62-9859-B862A5AF2773}"/>
    <cellStyle name="Obično_List7" xfId="1" xr:uid="{3BB73E11-4271-4C9A-B147-8EA8815980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37F0-48FD-47EF-9496-5426630BA745}">
  <sheetPr>
    <pageSetUpPr fitToPage="1"/>
  </sheetPr>
  <dimension ref="A1:J46"/>
  <sheetViews>
    <sheetView tabSelected="1" topLeftCell="A14" workbookViewId="0">
      <selection activeCell="A38" sqref="A38:J47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5" t="s">
        <v>81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75" t="s">
        <v>34</v>
      </c>
      <c r="B3" s="75"/>
      <c r="C3" s="75"/>
      <c r="D3" s="75"/>
      <c r="E3" s="75"/>
      <c r="F3" s="75"/>
      <c r="G3" s="75"/>
      <c r="H3" s="75"/>
      <c r="I3" s="76"/>
      <c r="J3" s="76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75" t="s">
        <v>45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0" t="s">
        <v>50</v>
      </c>
    </row>
    <row r="7" spans="1:10" ht="25.5" x14ac:dyDescent="0.25">
      <c r="A7" s="29"/>
      <c r="B7" s="30"/>
      <c r="C7" s="30"/>
      <c r="D7" s="31"/>
      <c r="E7" s="32"/>
      <c r="F7" s="4" t="s">
        <v>47</v>
      </c>
      <c r="G7" s="4" t="s">
        <v>48</v>
      </c>
      <c r="H7" s="4" t="s">
        <v>53</v>
      </c>
      <c r="I7" s="4" t="s">
        <v>54</v>
      </c>
      <c r="J7" s="4" t="s">
        <v>55</v>
      </c>
    </row>
    <row r="8" spans="1:10" x14ac:dyDescent="0.25">
      <c r="A8" s="78" t="s">
        <v>0</v>
      </c>
      <c r="B8" s="79"/>
      <c r="C8" s="79"/>
      <c r="D8" s="79"/>
      <c r="E8" s="80"/>
      <c r="F8" s="33">
        <f>SUM(F9:F10)</f>
        <v>12134891.890000001</v>
      </c>
      <c r="G8" s="33">
        <f t="shared" ref="G8" si="0">SUM(G9:G10)</f>
        <v>12303610</v>
      </c>
      <c r="H8" s="33">
        <v>16663632</v>
      </c>
      <c r="I8" s="33">
        <v>12486518</v>
      </c>
      <c r="J8" s="33">
        <v>12463915</v>
      </c>
    </row>
    <row r="9" spans="1:10" x14ac:dyDescent="0.25">
      <c r="A9" s="73" t="s">
        <v>1</v>
      </c>
      <c r="B9" s="74"/>
      <c r="C9" s="74"/>
      <c r="D9" s="74"/>
      <c r="E9" s="81"/>
      <c r="F9" s="34">
        <v>12134891.890000001</v>
      </c>
      <c r="G9" s="34">
        <v>12303610</v>
      </c>
      <c r="H9" s="34">
        <v>16663632</v>
      </c>
      <c r="I9" s="34">
        <v>12486518</v>
      </c>
      <c r="J9" s="34">
        <v>12463915</v>
      </c>
    </row>
    <row r="10" spans="1:10" x14ac:dyDescent="0.25">
      <c r="A10" s="82" t="s">
        <v>2</v>
      </c>
      <c r="B10" s="81"/>
      <c r="C10" s="81"/>
      <c r="D10" s="81"/>
      <c r="E10" s="81"/>
      <c r="F10" s="34">
        <v>0</v>
      </c>
      <c r="G10" s="34">
        <v>0</v>
      </c>
      <c r="H10" s="34">
        <v>0</v>
      </c>
      <c r="I10" s="34">
        <v>0</v>
      </c>
      <c r="J10" s="34">
        <v>0</v>
      </c>
    </row>
    <row r="11" spans="1:10" x14ac:dyDescent="0.25">
      <c r="A11" s="41" t="s">
        <v>3</v>
      </c>
      <c r="B11" s="43"/>
      <c r="C11" s="43"/>
      <c r="D11" s="43"/>
      <c r="E11" s="43"/>
      <c r="F11" s="33">
        <v>12135821</v>
      </c>
      <c r="G11" s="33">
        <f t="shared" ref="G11" si="1">SUM(G12:G13)</f>
        <v>12303610</v>
      </c>
      <c r="H11" s="33">
        <v>16664561</v>
      </c>
      <c r="I11" s="33">
        <v>12486518</v>
      </c>
      <c r="J11" s="33">
        <v>12463915</v>
      </c>
    </row>
    <row r="12" spans="1:10" x14ac:dyDescent="0.25">
      <c r="A12" s="83" t="s">
        <v>4</v>
      </c>
      <c r="B12" s="74"/>
      <c r="C12" s="74"/>
      <c r="D12" s="74"/>
      <c r="E12" s="74"/>
      <c r="F12" s="34">
        <v>11444943</v>
      </c>
      <c r="G12" s="34">
        <v>11153610</v>
      </c>
      <c r="H12" s="34">
        <v>14266612</v>
      </c>
      <c r="I12" s="34">
        <v>11878868</v>
      </c>
      <c r="J12" s="35">
        <v>11856265</v>
      </c>
    </row>
    <row r="13" spans="1:10" x14ac:dyDescent="0.25">
      <c r="A13" s="82" t="s">
        <v>5</v>
      </c>
      <c r="B13" s="81"/>
      <c r="C13" s="81"/>
      <c r="D13" s="81"/>
      <c r="E13" s="81"/>
      <c r="F13" s="34">
        <v>690877.66</v>
      </c>
      <c r="G13" s="34">
        <v>1150000</v>
      </c>
      <c r="H13" s="34">
        <v>2397949</v>
      </c>
      <c r="I13" s="34">
        <v>607650</v>
      </c>
      <c r="J13" s="35">
        <v>607650</v>
      </c>
    </row>
    <row r="14" spans="1:10" x14ac:dyDescent="0.25">
      <c r="A14" s="84" t="s">
        <v>6</v>
      </c>
      <c r="B14" s="79"/>
      <c r="C14" s="79"/>
      <c r="D14" s="79"/>
      <c r="E14" s="79"/>
      <c r="F14" s="33">
        <f>F8-F11</f>
        <v>-929.10999999940395</v>
      </c>
      <c r="G14" s="33">
        <f t="shared" ref="G14:J14" si="2">G8-G11</f>
        <v>0</v>
      </c>
      <c r="H14" s="33">
        <f t="shared" si="2"/>
        <v>-929</v>
      </c>
      <c r="I14" s="33">
        <f t="shared" si="2"/>
        <v>0</v>
      </c>
      <c r="J14" s="33">
        <f t="shared" si="2"/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75" t="s">
        <v>46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9"/>
      <c r="B18" s="30"/>
      <c r="C18" s="30"/>
      <c r="D18" s="31"/>
      <c r="E18" s="32"/>
      <c r="F18" s="4" t="s">
        <v>12</v>
      </c>
      <c r="G18" s="4" t="s">
        <v>13</v>
      </c>
      <c r="H18" s="4" t="s">
        <v>53</v>
      </c>
      <c r="I18" s="4" t="s">
        <v>54</v>
      </c>
      <c r="J18" s="4" t="s">
        <v>55</v>
      </c>
    </row>
    <row r="19" spans="1:10" ht="15.75" customHeight="1" x14ac:dyDescent="0.25">
      <c r="A19" s="73" t="s">
        <v>8</v>
      </c>
      <c r="B19" s="85"/>
      <c r="C19" s="85"/>
      <c r="D19" s="85"/>
      <c r="E19" s="86"/>
      <c r="F19" s="34"/>
      <c r="G19" s="34"/>
      <c r="H19" s="34"/>
      <c r="I19" s="34"/>
      <c r="J19" s="34"/>
    </row>
    <row r="20" spans="1:10" x14ac:dyDescent="0.25">
      <c r="A20" s="73" t="s">
        <v>9</v>
      </c>
      <c r="B20" s="74"/>
      <c r="C20" s="74"/>
      <c r="D20" s="74"/>
      <c r="E20" s="74"/>
      <c r="F20" s="34"/>
      <c r="G20" s="34"/>
      <c r="H20" s="34"/>
      <c r="I20" s="34"/>
      <c r="J20" s="34"/>
    </row>
    <row r="21" spans="1:10" x14ac:dyDescent="0.25">
      <c r="A21" s="84" t="s">
        <v>10</v>
      </c>
      <c r="B21" s="79"/>
      <c r="C21" s="79"/>
      <c r="D21" s="79"/>
      <c r="E21" s="79"/>
      <c r="F21" s="33">
        <v>0</v>
      </c>
      <c r="G21" s="33">
        <v>0</v>
      </c>
      <c r="H21" s="33">
        <v>0</v>
      </c>
      <c r="I21" s="33">
        <v>0</v>
      </c>
      <c r="J21" s="33">
        <v>0</v>
      </c>
    </row>
    <row r="22" spans="1:10" ht="18" x14ac:dyDescent="0.25">
      <c r="A22" s="24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75" t="s">
        <v>60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10" ht="18" x14ac:dyDescent="0.25">
      <c r="A24" s="24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29"/>
      <c r="B25" s="30"/>
      <c r="C25" s="30"/>
      <c r="D25" s="31"/>
      <c r="E25" s="32"/>
      <c r="F25" s="4" t="s">
        <v>12</v>
      </c>
      <c r="G25" s="4" t="s">
        <v>13</v>
      </c>
      <c r="H25" s="4" t="s">
        <v>53</v>
      </c>
      <c r="I25" s="4" t="s">
        <v>54</v>
      </c>
      <c r="J25" s="4" t="s">
        <v>55</v>
      </c>
    </row>
    <row r="26" spans="1:10" x14ac:dyDescent="0.25">
      <c r="A26" s="89" t="s">
        <v>49</v>
      </c>
      <c r="B26" s="90"/>
      <c r="C26" s="90"/>
      <c r="D26" s="90"/>
      <c r="E26" s="91"/>
      <c r="F26" s="37">
        <v>0</v>
      </c>
      <c r="G26" s="37">
        <v>929</v>
      </c>
      <c r="H26" s="37">
        <v>929</v>
      </c>
      <c r="I26" s="37">
        <v>0</v>
      </c>
      <c r="J26" s="38">
        <v>0</v>
      </c>
    </row>
    <row r="27" spans="1:10" ht="30" customHeight="1" x14ac:dyDescent="0.25">
      <c r="A27" s="92" t="s">
        <v>7</v>
      </c>
      <c r="B27" s="93"/>
      <c r="C27" s="93"/>
      <c r="D27" s="93"/>
      <c r="E27" s="94"/>
      <c r="F27" s="39">
        <v>0</v>
      </c>
      <c r="G27" s="39">
        <v>0</v>
      </c>
      <c r="H27" s="39">
        <v>0</v>
      </c>
      <c r="I27" s="39">
        <v>0</v>
      </c>
      <c r="J27" s="36">
        <v>0</v>
      </c>
    </row>
    <row r="30" spans="1:10" x14ac:dyDescent="0.25">
      <c r="A30" s="83" t="s">
        <v>11</v>
      </c>
      <c r="B30" s="74"/>
      <c r="C30" s="74"/>
      <c r="D30" s="74"/>
      <c r="E30" s="74"/>
      <c r="F30" s="34">
        <f>F14+F27</f>
        <v>-929.10999999940395</v>
      </c>
      <c r="G30" s="34">
        <f t="shared" ref="G30:J30" si="3">G14+G27</f>
        <v>0</v>
      </c>
      <c r="H30" s="34">
        <f t="shared" si="3"/>
        <v>-929</v>
      </c>
      <c r="I30" s="34">
        <f t="shared" si="3"/>
        <v>0</v>
      </c>
      <c r="J30" s="34">
        <f t="shared" si="3"/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87" t="s">
        <v>61</v>
      </c>
      <c r="B32" s="88"/>
      <c r="C32" s="88"/>
      <c r="D32" s="88"/>
      <c r="E32" s="88"/>
      <c r="F32" s="88"/>
      <c r="G32" s="88"/>
      <c r="H32" s="88"/>
      <c r="I32" s="88"/>
      <c r="J32" s="88"/>
    </row>
    <row r="33" spans="1:10" ht="8.25" customHeight="1" x14ac:dyDescent="0.25"/>
    <row r="34" spans="1:10" x14ac:dyDescent="0.25">
      <c r="A34" s="87" t="s">
        <v>51</v>
      </c>
      <c r="B34" s="88"/>
      <c r="C34" s="88"/>
      <c r="D34" s="88"/>
      <c r="E34" s="88"/>
      <c r="F34" s="88"/>
      <c r="G34" s="88"/>
      <c r="H34" s="88"/>
      <c r="I34" s="88"/>
      <c r="J34" s="88"/>
    </row>
    <row r="35" spans="1:10" ht="8.25" customHeight="1" x14ac:dyDescent="0.25"/>
    <row r="36" spans="1:10" ht="29.25" customHeight="1" x14ac:dyDescent="0.25">
      <c r="A36" s="87" t="s">
        <v>52</v>
      </c>
      <c r="B36" s="88"/>
      <c r="C36" s="88"/>
      <c r="D36" s="88"/>
      <c r="E36" s="88"/>
      <c r="F36" s="88"/>
      <c r="G36" s="88"/>
      <c r="H36" s="88"/>
      <c r="I36" s="88"/>
      <c r="J36" s="88"/>
    </row>
    <row r="39" spans="1:10" x14ac:dyDescent="0.25">
      <c r="A39" s="72"/>
      <c r="B39" s="72" t="s">
        <v>83</v>
      </c>
      <c r="C39" s="72"/>
      <c r="D39" s="72"/>
      <c r="E39" s="72"/>
      <c r="F39" s="72"/>
      <c r="G39" s="72"/>
      <c r="H39" s="72"/>
      <c r="I39" s="72"/>
      <c r="J39" s="72"/>
    </row>
    <row r="40" spans="1:10" x14ac:dyDescent="0.25">
      <c r="A40" s="72"/>
      <c r="B40" s="72" t="s">
        <v>84</v>
      </c>
      <c r="C40" s="72"/>
      <c r="D40" s="72"/>
      <c r="E40" s="72"/>
      <c r="F40" s="72"/>
      <c r="G40" s="72"/>
      <c r="H40" s="72"/>
      <c r="I40" s="72"/>
      <c r="J40" s="72"/>
    </row>
    <row r="41" spans="1:10" x14ac:dyDescent="0.25">
      <c r="A41" s="72"/>
      <c r="B41" s="72" t="s">
        <v>91</v>
      </c>
      <c r="C41" s="72"/>
      <c r="D41" s="72"/>
      <c r="E41" s="72"/>
      <c r="F41" s="72"/>
      <c r="G41" s="72"/>
      <c r="H41" s="72"/>
      <c r="I41" s="72"/>
      <c r="J41" s="72"/>
    </row>
    <row r="42" spans="1:10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</row>
    <row r="43" spans="1:10" x14ac:dyDescent="0.25">
      <c r="A43" s="72"/>
      <c r="B43" s="72" t="s">
        <v>85</v>
      </c>
      <c r="C43" s="72"/>
      <c r="D43" s="72"/>
      <c r="E43" s="72" t="s">
        <v>88</v>
      </c>
      <c r="F43" s="72"/>
      <c r="G43" s="72"/>
      <c r="H43" s="72"/>
      <c r="I43" s="72"/>
      <c r="J43" s="72"/>
    </row>
    <row r="44" spans="1:10" x14ac:dyDescent="0.25">
      <c r="A44" s="72"/>
      <c r="B44" s="72" t="s">
        <v>86</v>
      </c>
      <c r="C44" s="72"/>
      <c r="D44" s="72"/>
      <c r="E44" s="72" t="s">
        <v>89</v>
      </c>
      <c r="F44" s="72"/>
      <c r="G44" s="72"/>
      <c r="H44" s="72"/>
      <c r="I44" s="72"/>
      <c r="J44" s="72"/>
    </row>
    <row r="45" spans="1:10" x14ac:dyDescent="0.25">
      <c r="E45" t="s">
        <v>87</v>
      </c>
    </row>
    <row r="46" spans="1:10" x14ac:dyDescent="0.25">
      <c r="E46" t="s">
        <v>90</v>
      </c>
    </row>
  </sheetData>
  <mergeCells count="20">
    <mergeCell ref="A34:J34"/>
    <mergeCell ref="A36:J36"/>
    <mergeCell ref="A21:E21"/>
    <mergeCell ref="A23:J23"/>
    <mergeCell ref="A26:E26"/>
    <mergeCell ref="A27:E27"/>
    <mergeCell ref="A30:E30"/>
    <mergeCell ref="A32:J32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6"/>
  <sheetViews>
    <sheetView topLeftCell="A9" workbookViewId="0">
      <selection activeCell="M45" sqref="M4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75" t="s">
        <v>81</v>
      </c>
      <c r="B1" s="75"/>
      <c r="C1" s="75"/>
      <c r="D1" s="75"/>
      <c r="E1" s="75"/>
      <c r="F1" s="75"/>
      <c r="G1" s="75"/>
      <c r="H1" s="75"/>
      <c r="I1" s="75"/>
      <c r="J1" s="75"/>
    </row>
    <row r="2" spans="1:10" ht="18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x14ac:dyDescent="0.25">
      <c r="A3" s="75" t="s">
        <v>34</v>
      </c>
      <c r="B3" s="75"/>
      <c r="C3" s="75"/>
      <c r="D3" s="75"/>
      <c r="E3" s="75"/>
      <c r="F3" s="75"/>
      <c r="G3" s="75"/>
      <c r="H3" s="75"/>
      <c r="I3" s="76"/>
      <c r="J3" s="76"/>
    </row>
    <row r="4" spans="1:10" ht="18" x14ac:dyDescent="0.25">
      <c r="A4" s="5"/>
      <c r="B4" s="5"/>
      <c r="C4" s="5"/>
      <c r="D4" s="5"/>
      <c r="E4" s="5"/>
      <c r="F4" s="5"/>
      <c r="G4" s="5"/>
      <c r="H4" s="5"/>
      <c r="I4" s="6"/>
      <c r="J4" s="6"/>
    </row>
    <row r="5" spans="1:10" ht="18" customHeight="1" x14ac:dyDescent="0.25">
      <c r="A5" s="75" t="s">
        <v>45</v>
      </c>
      <c r="B5" s="77"/>
      <c r="C5" s="77"/>
      <c r="D5" s="77"/>
      <c r="E5" s="77"/>
      <c r="F5" s="77"/>
      <c r="G5" s="77"/>
      <c r="H5" s="77"/>
      <c r="I5" s="77"/>
      <c r="J5" s="77"/>
    </row>
    <row r="6" spans="1:10" ht="18" x14ac:dyDescent="0.25">
      <c r="A6" s="1"/>
      <c r="B6" s="2"/>
      <c r="C6" s="2"/>
      <c r="D6" s="2"/>
      <c r="E6" s="7"/>
      <c r="F6" s="8"/>
      <c r="G6" s="8"/>
      <c r="H6" s="8"/>
      <c r="I6" s="8"/>
      <c r="J6" s="40" t="s">
        <v>50</v>
      </c>
    </row>
    <row r="7" spans="1:10" ht="25.5" x14ac:dyDescent="0.25">
      <c r="A7" s="29"/>
      <c r="B7" s="30"/>
      <c r="C7" s="30"/>
      <c r="D7" s="31"/>
      <c r="E7" s="32"/>
      <c r="F7" s="4" t="s">
        <v>47</v>
      </c>
      <c r="G7" s="4" t="s">
        <v>48</v>
      </c>
      <c r="H7" s="4" t="s">
        <v>53</v>
      </c>
      <c r="I7" s="4" t="s">
        <v>54</v>
      </c>
      <c r="J7" s="4" t="s">
        <v>55</v>
      </c>
    </row>
    <row r="8" spans="1:10" x14ac:dyDescent="0.25">
      <c r="A8" s="78" t="s">
        <v>0</v>
      </c>
      <c r="B8" s="79"/>
      <c r="C8" s="79"/>
      <c r="D8" s="79"/>
      <c r="E8" s="80"/>
      <c r="F8" s="33">
        <f>SUM(F9:F10)</f>
        <v>1610576.9314486694</v>
      </c>
      <c r="G8" s="33">
        <f t="shared" ref="G8:J8" si="0">SUM(G9:G10)</f>
        <v>1632969.6728382772</v>
      </c>
      <c r="H8" s="33">
        <f t="shared" si="0"/>
        <v>2211644.0374278319</v>
      </c>
      <c r="I8" s="33">
        <f t="shared" si="0"/>
        <v>1657245.7362797796</v>
      </c>
      <c r="J8" s="33">
        <f t="shared" si="0"/>
        <v>1654245.8026411838</v>
      </c>
    </row>
    <row r="9" spans="1:10" x14ac:dyDescent="0.25">
      <c r="A9" s="73" t="s">
        <v>1</v>
      </c>
      <c r="B9" s="74"/>
      <c r="C9" s="74"/>
      <c r="D9" s="74"/>
      <c r="E9" s="81"/>
      <c r="F9" s="34">
        <f>SUM('SAŽETAK 1.'!F9/7.5345)</f>
        <v>1610576.9314486694</v>
      </c>
      <c r="G9" s="34">
        <f>SUM('SAŽETAK 1.'!G9/7.5345)</f>
        <v>1632969.6728382772</v>
      </c>
      <c r="H9" s="34">
        <f>SUM('SAŽETAK 1.'!H9/7.5345)</f>
        <v>2211644.0374278319</v>
      </c>
      <c r="I9" s="34">
        <f>SUM('SAŽETAK 1.'!I9/7.5345)</f>
        <v>1657245.7362797796</v>
      </c>
      <c r="J9" s="34">
        <f>SUM('SAŽETAK 1.'!J9/7.5345)</f>
        <v>1654245.8026411838</v>
      </c>
    </row>
    <row r="10" spans="1:10" x14ac:dyDescent="0.25">
      <c r="A10" s="82" t="s">
        <v>2</v>
      </c>
      <c r="B10" s="81"/>
      <c r="C10" s="81"/>
      <c r="D10" s="81"/>
      <c r="E10" s="81"/>
      <c r="F10" s="34">
        <f>SUM('SAŽETAK 1.'!F10/7.5345)</f>
        <v>0</v>
      </c>
      <c r="G10" s="34">
        <f>SUM('SAŽETAK 1.'!G10/7.5345)</f>
        <v>0</v>
      </c>
      <c r="H10" s="34">
        <f>SUM('SAŽETAK 1.'!H10/7.5345)</f>
        <v>0</v>
      </c>
      <c r="I10" s="34">
        <f>SUM('SAŽETAK 1.'!I10/7.5345)</f>
        <v>0</v>
      </c>
      <c r="J10" s="34">
        <f>SUM('SAŽETAK 1.'!J10/7.5345)</f>
        <v>0</v>
      </c>
    </row>
    <row r="11" spans="1:10" x14ac:dyDescent="0.25">
      <c r="A11" s="41" t="s">
        <v>3</v>
      </c>
      <c r="B11" s="42"/>
      <c r="C11" s="42"/>
      <c r="D11" s="42"/>
      <c r="E11" s="42"/>
      <c r="F11" s="33">
        <f>SUM(F12:F13)</f>
        <v>1610700.2004114408</v>
      </c>
      <c r="G11" s="33">
        <f t="shared" ref="G11:J11" si="1">SUM(G12:G13)</f>
        <v>1632969.6728382772</v>
      </c>
      <c r="H11" s="33">
        <f t="shared" si="1"/>
        <v>2211767.336916849</v>
      </c>
      <c r="I11" s="33">
        <f t="shared" si="1"/>
        <v>1657245.7362797796</v>
      </c>
      <c r="J11" s="33">
        <f t="shared" si="1"/>
        <v>1654245.8026411838</v>
      </c>
    </row>
    <row r="12" spans="1:10" x14ac:dyDescent="0.25">
      <c r="A12" s="83" t="s">
        <v>4</v>
      </c>
      <c r="B12" s="74"/>
      <c r="C12" s="74"/>
      <c r="D12" s="74"/>
      <c r="E12" s="74"/>
      <c r="F12" s="34">
        <f>SUM('SAŽETAK 1.'!F12/7.5345)</f>
        <v>1519004.9771053155</v>
      </c>
      <c r="G12" s="34">
        <f>SUM('SAŽETAK 1.'!G12/7.5345)</f>
        <v>1480338.4431614573</v>
      </c>
      <c r="H12" s="34">
        <f>SUM('SAŽETAK 1.'!H12/7.5345)</f>
        <v>1893504.811201805</v>
      </c>
      <c r="I12" s="34">
        <f>SUM('SAŽETAK 1.'!I12/7.5345)</f>
        <v>1576596.7217466321</v>
      </c>
      <c r="J12" s="34">
        <f>SUM('SAŽETAK 1.'!J12/7.5345)</f>
        <v>1573596.7881080364</v>
      </c>
    </row>
    <row r="13" spans="1:10" x14ac:dyDescent="0.25">
      <c r="A13" s="82" t="s">
        <v>5</v>
      </c>
      <c r="B13" s="81"/>
      <c r="C13" s="81"/>
      <c r="D13" s="81"/>
      <c r="E13" s="81"/>
      <c r="F13" s="34">
        <f>SUM('SAŽETAK 1.'!F13/7.5345)</f>
        <v>91695.223306125161</v>
      </c>
      <c r="G13" s="34">
        <f>SUM('SAŽETAK 1.'!G13/7.5345)</f>
        <v>152631.22967681996</v>
      </c>
      <c r="H13" s="34">
        <f>SUM('SAŽETAK 1.'!H13/7.5345)</f>
        <v>318262.52571504412</v>
      </c>
      <c r="I13" s="34">
        <f>SUM('SAŽETAK 1.'!I13/7.5345)</f>
        <v>80649.014533147521</v>
      </c>
      <c r="J13" s="34">
        <f>SUM('SAŽETAK 1.'!J13/7.5345)</f>
        <v>80649.014533147521</v>
      </c>
    </row>
    <row r="14" spans="1:10" x14ac:dyDescent="0.25">
      <c r="A14" s="84" t="s">
        <v>6</v>
      </c>
      <c r="B14" s="79"/>
      <c r="C14" s="79"/>
      <c r="D14" s="79"/>
      <c r="E14" s="79"/>
      <c r="F14" s="33">
        <f>F8-F11</f>
        <v>-123.26896277139895</v>
      </c>
      <c r="G14" s="33">
        <f t="shared" ref="G14:J14" si="2">G8-G11</f>
        <v>0</v>
      </c>
      <c r="H14" s="33">
        <f t="shared" si="2"/>
        <v>-123.29948901711032</v>
      </c>
      <c r="I14" s="33">
        <f t="shared" si="2"/>
        <v>0</v>
      </c>
      <c r="J14" s="33">
        <f t="shared" si="2"/>
        <v>0</v>
      </c>
    </row>
    <row r="15" spans="1:10" ht="18" x14ac:dyDescent="0.25">
      <c r="A15" s="5"/>
      <c r="B15" s="9"/>
      <c r="C15" s="9"/>
      <c r="D15" s="9"/>
      <c r="E15" s="9"/>
      <c r="F15" s="9"/>
      <c r="G15" s="9"/>
      <c r="H15" s="3"/>
      <c r="I15" s="3"/>
      <c r="J15" s="3"/>
    </row>
    <row r="16" spans="1:10" ht="18" customHeight="1" x14ac:dyDescent="0.25">
      <c r="A16" s="75" t="s">
        <v>46</v>
      </c>
      <c r="B16" s="77"/>
      <c r="C16" s="77"/>
      <c r="D16" s="77"/>
      <c r="E16" s="77"/>
      <c r="F16" s="77"/>
      <c r="G16" s="77"/>
      <c r="H16" s="77"/>
      <c r="I16" s="77"/>
      <c r="J16" s="77"/>
    </row>
    <row r="17" spans="1:10" ht="18" x14ac:dyDescent="0.25">
      <c r="A17" s="5"/>
      <c r="B17" s="9"/>
      <c r="C17" s="9"/>
      <c r="D17" s="9"/>
      <c r="E17" s="9"/>
      <c r="F17" s="9"/>
      <c r="G17" s="9"/>
      <c r="H17" s="3"/>
      <c r="I17" s="3"/>
      <c r="J17" s="3"/>
    </row>
    <row r="18" spans="1:10" ht="25.5" x14ac:dyDescent="0.25">
      <c r="A18" s="29"/>
      <c r="B18" s="30"/>
      <c r="C18" s="30"/>
      <c r="D18" s="31"/>
      <c r="E18" s="32"/>
      <c r="F18" s="4" t="s">
        <v>12</v>
      </c>
      <c r="G18" s="4" t="s">
        <v>13</v>
      </c>
      <c r="H18" s="4" t="s">
        <v>53</v>
      </c>
      <c r="I18" s="4" t="s">
        <v>54</v>
      </c>
      <c r="J18" s="4" t="s">
        <v>55</v>
      </c>
    </row>
    <row r="19" spans="1:10" ht="15.75" customHeight="1" x14ac:dyDescent="0.25">
      <c r="A19" s="73" t="s">
        <v>8</v>
      </c>
      <c r="B19" s="85"/>
      <c r="C19" s="85"/>
      <c r="D19" s="85"/>
      <c r="E19" s="86"/>
      <c r="F19" s="34"/>
      <c r="G19" s="34"/>
      <c r="H19" s="34"/>
      <c r="I19" s="34"/>
      <c r="J19" s="34"/>
    </row>
    <row r="20" spans="1:10" x14ac:dyDescent="0.25">
      <c r="A20" s="73" t="s">
        <v>9</v>
      </c>
      <c r="B20" s="74"/>
      <c r="C20" s="74"/>
      <c r="D20" s="74"/>
      <c r="E20" s="74"/>
      <c r="F20" s="34"/>
      <c r="G20" s="34"/>
      <c r="H20" s="34"/>
      <c r="I20" s="34"/>
      <c r="J20" s="34"/>
    </row>
    <row r="21" spans="1:10" x14ac:dyDescent="0.25">
      <c r="A21" s="84" t="s">
        <v>10</v>
      </c>
      <c r="B21" s="79"/>
      <c r="C21" s="79"/>
      <c r="D21" s="79"/>
      <c r="E21" s="79"/>
      <c r="F21" s="33">
        <v>0</v>
      </c>
      <c r="G21" s="33">
        <v>0</v>
      </c>
      <c r="H21" s="33">
        <v>0</v>
      </c>
      <c r="I21" s="33">
        <v>0</v>
      </c>
      <c r="J21" s="33">
        <v>0</v>
      </c>
    </row>
    <row r="22" spans="1:10" ht="18" x14ac:dyDescent="0.25">
      <c r="A22" s="24"/>
      <c r="B22" s="9"/>
      <c r="C22" s="9"/>
      <c r="D22" s="9"/>
      <c r="E22" s="9"/>
      <c r="F22" s="9"/>
      <c r="G22" s="9"/>
      <c r="H22" s="3"/>
      <c r="I22" s="3"/>
      <c r="J22" s="3"/>
    </row>
    <row r="23" spans="1:10" ht="18" customHeight="1" x14ac:dyDescent="0.25">
      <c r="A23" s="75" t="s">
        <v>60</v>
      </c>
      <c r="B23" s="77"/>
      <c r="C23" s="77"/>
      <c r="D23" s="77"/>
      <c r="E23" s="77"/>
      <c r="F23" s="77"/>
      <c r="G23" s="77"/>
      <c r="H23" s="77"/>
      <c r="I23" s="77"/>
      <c r="J23" s="77"/>
    </row>
    <row r="24" spans="1:10" ht="18" x14ac:dyDescent="0.25">
      <c r="A24" s="24"/>
      <c r="B24" s="9"/>
      <c r="C24" s="9"/>
      <c r="D24" s="9"/>
      <c r="E24" s="9"/>
      <c r="F24" s="9"/>
      <c r="G24" s="9"/>
      <c r="H24" s="3"/>
      <c r="I24" s="3"/>
      <c r="J24" s="3"/>
    </row>
    <row r="25" spans="1:10" ht="25.5" x14ac:dyDescent="0.25">
      <c r="A25" s="29"/>
      <c r="B25" s="30"/>
      <c r="C25" s="30"/>
      <c r="D25" s="31"/>
      <c r="E25" s="32"/>
      <c r="F25" s="4" t="s">
        <v>12</v>
      </c>
      <c r="G25" s="4" t="s">
        <v>13</v>
      </c>
      <c r="H25" s="4" t="s">
        <v>53</v>
      </c>
      <c r="I25" s="4" t="s">
        <v>54</v>
      </c>
      <c r="J25" s="4" t="s">
        <v>55</v>
      </c>
    </row>
    <row r="26" spans="1:10" x14ac:dyDescent="0.25">
      <c r="A26" s="89" t="s">
        <v>49</v>
      </c>
      <c r="B26" s="90"/>
      <c r="C26" s="90"/>
      <c r="D26" s="90"/>
      <c r="E26" s="91"/>
      <c r="F26" s="37"/>
      <c r="G26" s="37">
        <v>0</v>
      </c>
      <c r="H26" s="37">
        <v>123</v>
      </c>
      <c r="I26" s="37"/>
      <c r="J26" s="38"/>
    </row>
    <row r="27" spans="1:10" ht="30" customHeight="1" x14ac:dyDescent="0.25">
      <c r="A27" s="92" t="s">
        <v>7</v>
      </c>
      <c r="B27" s="93"/>
      <c r="C27" s="93"/>
      <c r="D27" s="93"/>
      <c r="E27" s="94"/>
      <c r="F27" s="39"/>
      <c r="G27" s="39"/>
      <c r="H27" s="39">
        <v>0</v>
      </c>
      <c r="I27" s="39"/>
      <c r="J27" s="36"/>
    </row>
    <row r="30" spans="1:10" x14ac:dyDescent="0.25">
      <c r="A30" s="83" t="s">
        <v>11</v>
      </c>
      <c r="B30" s="74"/>
      <c r="C30" s="74"/>
      <c r="D30" s="74"/>
      <c r="E30" s="74"/>
      <c r="F30" s="34">
        <f>F14+F27</f>
        <v>-123.26896277139895</v>
      </c>
      <c r="G30" s="34">
        <f t="shared" ref="G30:J30" si="3">G14+G27</f>
        <v>0</v>
      </c>
      <c r="H30" s="34">
        <f t="shared" si="3"/>
        <v>-123.29948901711032</v>
      </c>
      <c r="I30" s="34">
        <f t="shared" si="3"/>
        <v>0</v>
      </c>
      <c r="J30" s="34">
        <f t="shared" si="3"/>
        <v>0</v>
      </c>
    </row>
    <row r="31" spans="1:10" ht="11.25" customHeight="1" x14ac:dyDescent="0.25">
      <c r="A31" s="19"/>
      <c r="B31" s="20"/>
      <c r="C31" s="20"/>
      <c r="D31" s="20"/>
      <c r="E31" s="20"/>
      <c r="F31" s="21"/>
      <c r="G31" s="21"/>
      <c r="H31" s="21"/>
      <c r="I31" s="21"/>
      <c r="J31" s="21"/>
    </row>
    <row r="32" spans="1:10" ht="29.25" customHeight="1" x14ac:dyDescent="0.25">
      <c r="A32" s="87" t="s">
        <v>61</v>
      </c>
      <c r="B32" s="88"/>
      <c r="C32" s="88"/>
      <c r="D32" s="88"/>
      <c r="E32" s="88"/>
      <c r="F32" s="88"/>
      <c r="G32" s="88"/>
      <c r="H32" s="88"/>
      <c r="I32" s="88"/>
      <c r="J32" s="88"/>
    </row>
    <row r="33" spans="1:10" ht="8.25" customHeight="1" x14ac:dyDescent="0.25"/>
    <row r="34" spans="1:10" x14ac:dyDescent="0.25">
      <c r="A34" s="87" t="s">
        <v>51</v>
      </c>
      <c r="B34" s="88"/>
      <c r="C34" s="88"/>
      <c r="D34" s="88"/>
      <c r="E34" s="88"/>
      <c r="F34" s="88"/>
      <c r="G34" s="88"/>
      <c r="H34" s="88"/>
      <c r="I34" s="88"/>
      <c r="J34" s="88"/>
    </row>
    <row r="35" spans="1:10" ht="8.25" customHeight="1" x14ac:dyDescent="0.25"/>
    <row r="36" spans="1:10" ht="29.25" customHeight="1" x14ac:dyDescent="0.25">
      <c r="A36" s="87" t="s">
        <v>52</v>
      </c>
      <c r="B36" s="88"/>
      <c r="C36" s="88"/>
      <c r="D36" s="88"/>
      <c r="E36" s="88"/>
      <c r="F36" s="88"/>
      <c r="G36" s="88"/>
      <c r="H36" s="88"/>
      <c r="I36" s="88"/>
      <c r="J36" s="88"/>
    </row>
    <row r="39" spans="1:10" x14ac:dyDescent="0.25">
      <c r="A39" s="72"/>
      <c r="B39" s="72" t="s">
        <v>83</v>
      </c>
      <c r="C39" s="72"/>
      <c r="D39" s="72"/>
      <c r="E39" s="72"/>
      <c r="F39" s="72"/>
      <c r="G39" s="72"/>
      <c r="H39" s="72"/>
      <c r="I39" s="72"/>
      <c r="J39" s="72"/>
    </row>
    <row r="40" spans="1:10" x14ac:dyDescent="0.25">
      <c r="A40" s="72"/>
      <c r="B40" s="72" t="s">
        <v>84</v>
      </c>
      <c r="C40" s="72"/>
      <c r="D40" s="72"/>
      <c r="E40" s="72"/>
      <c r="F40" s="72"/>
      <c r="G40" s="72"/>
      <c r="H40" s="72"/>
      <c r="I40" s="72"/>
      <c r="J40" s="72"/>
    </row>
    <row r="41" spans="1:10" x14ac:dyDescent="0.25">
      <c r="A41" s="72"/>
      <c r="B41" s="72" t="s">
        <v>91</v>
      </c>
      <c r="C41" s="72"/>
      <c r="D41" s="72"/>
      <c r="E41" s="72"/>
      <c r="F41" s="72"/>
      <c r="G41" s="72"/>
      <c r="H41" s="72"/>
      <c r="I41" s="72"/>
      <c r="J41" s="72"/>
    </row>
    <row r="42" spans="1:10" x14ac:dyDescent="0.25">
      <c r="A42" s="72"/>
      <c r="B42" s="72"/>
      <c r="C42" s="72"/>
      <c r="D42" s="72"/>
      <c r="E42" s="72"/>
      <c r="F42" s="72"/>
      <c r="G42" s="72"/>
      <c r="H42" s="72"/>
      <c r="I42" s="72"/>
      <c r="J42" s="72"/>
    </row>
    <row r="43" spans="1:10" x14ac:dyDescent="0.25">
      <c r="A43" s="72"/>
      <c r="B43" s="72" t="s">
        <v>85</v>
      </c>
      <c r="C43" s="72"/>
      <c r="D43" s="72"/>
      <c r="E43" s="72" t="s">
        <v>88</v>
      </c>
      <c r="F43" s="72"/>
      <c r="G43" s="72"/>
      <c r="H43" s="72"/>
      <c r="I43" s="72"/>
      <c r="J43" s="72"/>
    </row>
    <row r="44" spans="1:10" x14ac:dyDescent="0.25">
      <c r="A44" s="72"/>
      <c r="B44" s="72" t="s">
        <v>86</v>
      </c>
      <c r="C44" s="72"/>
      <c r="D44" s="72"/>
      <c r="E44" s="72" t="s">
        <v>89</v>
      </c>
      <c r="F44" s="72"/>
      <c r="G44" s="72"/>
      <c r="H44" s="72"/>
      <c r="I44" s="72"/>
      <c r="J44" s="72"/>
    </row>
    <row r="45" spans="1:10" x14ac:dyDescent="0.25">
      <c r="E45" t="s">
        <v>87</v>
      </c>
    </row>
    <row r="46" spans="1:10" x14ac:dyDescent="0.25">
      <c r="E46" t="s">
        <v>90</v>
      </c>
    </row>
  </sheetData>
  <mergeCells count="20">
    <mergeCell ref="A12:E12"/>
    <mergeCell ref="A5:J5"/>
    <mergeCell ref="A16:J16"/>
    <mergeCell ref="A1:J1"/>
    <mergeCell ref="A3:J3"/>
    <mergeCell ref="A8:E8"/>
    <mergeCell ref="A9:E9"/>
    <mergeCell ref="A10:E10"/>
    <mergeCell ref="A19:E19"/>
    <mergeCell ref="A20:E20"/>
    <mergeCell ref="A21:E21"/>
    <mergeCell ref="A13:E13"/>
    <mergeCell ref="A14:E14"/>
    <mergeCell ref="A36:J36"/>
    <mergeCell ref="A23:J23"/>
    <mergeCell ref="A32:J32"/>
    <mergeCell ref="A30:E30"/>
    <mergeCell ref="A34:J34"/>
    <mergeCell ref="A26:E26"/>
    <mergeCell ref="A27:E27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0"/>
  <sheetViews>
    <sheetView topLeftCell="A14" workbookViewId="0">
      <selection activeCell="N30" sqref="N30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4" width="26.7109375" customWidth="1"/>
    <col min="5" max="6" width="26.5703125" customWidth="1"/>
    <col min="7" max="7" width="25.85546875" customWidth="1"/>
    <col min="8" max="8" width="26.7109375" customWidth="1"/>
    <col min="9" max="9" width="26.5703125" customWidth="1"/>
  </cols>
  <sheetData>
    <row r="1" spans="1:9" ht="42" customHeight="1" x14ac:dyDescent="0.25">
      <c r="A1" s="75" t="s">
        <v>82</v>
      </c>
      <c r="B1" s="75"/>
      <c r="C1" s="75"/>
      <c r="D1" s="75"/>
      <c r="E1" s="75"/>
      <c r="F1" s="75"/>
      <c r="G1" s="75"/>
      <c r="H1" s="75"/>
      <c r="I1" s="7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75" t="s">
        <v>34</v>
      </c>
      <c r="B3" s="75"/>
      <c r="C3" s="75"/>
      <c r="D3" s="75"/>
      <c r="E3" s="75"/>
      <c r="F3" s="75"/>
      <c r="G3" s="75"/>
      <c r="H3" s="76"/>
      <c r="I3" s="7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75" t="s">
        <v>15</v>
      </c>
      <c r="B5" s="77"/>
      <c r="C5" s="77"/>
      <c r="D5" s="77"/>
      <c r="E5" s="77"/>
      <c r="F5" s="77"/>
      <c r="G5" s="77"/>
      <c r="H5" s="77"/>
      <c r="I5" s="77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75" t="s">
        <v>1</v>
      </c>
      <c r="B7" s="95"/>
      <c r="C7" s="95"/>
      <c r="D7" s="95"/>
      <c r="E7" s="95"/>
      <c r="F7" s="95"/>
      <c r="G7" s="95"/>
      <c r="H7" s="95"/>
      <c r="I7" s="95"/>
    </row>
    <row r="8" spans="1:9" ht="18" x14ac:dyDescent="0.25">
      <c r="A8" s="5"/>
      <c r="B8" s="5"/>
      <c r="C8" s="5"/>
      <c r="D8" s="5"/>
      <c r="E8" s="5"/>
      <c r="F8" s="5"/>
      <c r="G8" s="5"/>
      <c r="H8" s="6"/>
      <c r="I8" s="6"/>
    </row>
    <row r="9" spans="1:9" ht="25.5" x14ac:dyDescent="0.25">
      <c r="A9" s="23" t="s">
        <v>16</v>
      </c>
      <c r="B9" s="22" t="s">
        <v>17</v>
      </c>
      <c r="C9" s="22" t="s">
        <v>18</v>
      </c>
      <c r="D9" s="22" t="s">
        <v>14</v>
      </c>
      <c r="E9" s="22" t="s">
        <v>12</v>
      </c>
      <c r="F9" s="23" t="s">
        <v>13</v>
      </c>
      <c r="G9" s="23" t="s">
        <v>53</v>
      </c>
      <c r="H9" s="23" t="s">
        <v>54</v>
      </c>
      <c r="I9" s="23" t="s">
        <v>55</v>
      </c>
    </row>
    <row r="10" spans="1:9" ht="15.75" customHeight="1" x14ac:dyDescent="0.25">
      <c r="A10" s="13">
        <v>6</v>
      </c>
      <c r="B10" s="13"/>
      <c r="C10" s="13"/>
      <c r="D10" s="13" t="s">
        <v>19</v>
      </c>
      <c r="E10" s="10">
        <f>SUM(E11:E15)</f>
        <v>1610576.9099999997</v>
      </c>
      <c r="F10" s="10">
        <f t="shared" ref="F10:I10" si="0">SUM(F11:F15)</f>
        <v>1632969.65</v>
      </c>
      <c r="G10" s="10">
        <f>SUM(G11:G15)</f>
        <v>2211644.0099999998</v>
      </c>
      <c r="H10" s="10">
        <f>SUM(H11:H15)</f>
        <v>1657246.49</v>
      </c>
      <c r="I10" s="10">
        <f t="shared" si="0"/>
        <v>1654246.56</v>
      </c>
    </row>
    <row r="11" spans="1:9" ht="38.25" x14ac:dyDescent="0.25">
      <c r="A11" s="13"/>
      <c r="B11" s="17">
        <v>63</v>
      </c>
      <c r="C11" s="17"/>
      <c r="D11" s="17" t="s">
        <v>57</v>
      </c>
      <c r="E11" s="10">
        <v>1345360.93</v>
      </c>
      <c r="F11" s="11">
        <v>1286664.1399999999</v>
      </c>
      <c r="G11" s="11">
        <v>1971071.86</v>
      </c>
      <c r="H11" s="11">
        <v>1358984.53</v>
      </c>
      <c r="I11" s="11">
        <v>1351073.86</v>
      </c>
    </row>
    <row r="12" spans="1:9" x14ac:dyDescent="0.25">
      <c r="A12" s="13"/>
      <c r="B12" s="17">
        <v>64</v>
      </c>
      <c r="C12" s="17"/>
      <c r="D12" s="17" t="s">
        <v>63</v>
      </c>
      <c r="E12" s="10">
        <v>0.92</v>
      </c>
      <c r="F12" s="11">
        <v>6.63</v>
      </c>
      <c r="G12" s="11">
        <v>6.63</v>
      </c>
      <c r="H12" s="11">
        <v>7</v>
      </c>
      <c r="I12" s="11">
        <v>7</v>
      </c>
    </row>
    <row r="13" spans="1:9" ht="51" x14ac:dyDescent="0.25">
      <c r="A13" s="13"/>
      <c r="B13" s="17">
        <v>65</v>
      </c>
      <c r="C13" s="17"/>
      <c r="D13" s="17" t="s">
        <v>75</v>
      </c>
      <c r="E13" s="10">
        <v>102.19</v>
      </c>
      <c r="F13" s="11">
        <v>1990.84</v>
      </c>
      <c r="G13" s="11">
        <v>3981.68</v>
      </c>
      <c r="H13" s="11">
        <v>3982</v>
      </c>
      <c r="I13" s="11">
        <v>3982</v>
      </c>
    </row>
    <row r="14" spans="1:9" ht="51" x14ac:dyDescent="0.25">
      <c r="A14" s="14"/>
      <c r="B14" s="14">
        <v>66</v>
      </c>
      <c r="C14" s="15"/>
      <c r="D14" s="47" t="s">
        <v>64</v>
      </c>
      <c r="E14" s="10">
        <v>3625.72</v>
      </c>
      <c r="F14" s="11">
        <v>2654.45</v>
      </c>
      <c r="G14" s="11">
        <v>5308.91</v>
      </c>
      <c r="H14" s="11">
        <v>5309</v>
      </c>
      <c r="I14" s="11">
        <v>5309</v>
      </c>
    </row>
    <row r="15" spans="1:9" ht="38.25" x14ac:dyDescent="0.25">
      <c r="A15" s="14"/>
      <c r="B15" s="14">
        <v>67</v>
      </c>
      <c r="C15" s="15"/>
      <c r="D15" s="17" t="s">
        <v>58</v>
      </c>
      <c r="E15" s="10">
        <v>261487.15</v>
      </c>
      <c r="F15" s="11">
        <v>341653.59</v>
      </c>
      <c r="G15" s="11">
        <v>231274.93</v>
      </c>
      <c r="H15" s="11">
        <v>288963.96000000002</v>
      </c>
      <c r="I15" s="11">
        <v>293874.7</v>
      </c>
    </row>
    <row r="16" spans="1:9" ht="25.5" x14ac:dyDescent="0.25">
      <c r="A16" s="16">
        <v>7</v>
      </c>
      <c r="B16" s="16"/>
      <c r="C16" s="16"/>
      <c r="D16" s="25" t="s">
        <v>21</v>
      </c>
      <c r="E16" s="10">
        <f>E17</f>
        <v>0</v>
      </c>
      <c r="F16" s="10">
        <f t="shared" ref="F16:I16" si="1">F17</f>
        <v>0</v>
      </c>
      <c r="G16" s="10">
        <f t="shared" si="1"/>
        <v>0</v>
      </c>
      <c r="H16" s="10">
        <f t="shared" si="1"/>
        <v>0</v>
      </c>
      <c r="I16" s="10">
        <f t="shared" si="1"/>
        <v>0</v>
      </c>
    </row>
    <row r="17" spans="1:9" ht="38.25" x14ac:dyDescent="0.25">
      <c r="A17" s="17"/>
      <c r="B17" s="17">
        <v>72</v>
      </c>
      <c r="C17" s="17"/>
      <c r="D17" s="26" t="s">
        <v>56</v>
      </c>
      <c r="E17" s="10">
        <v>0</v>
      </c>
      <c r="F17" s="11">
        <v>0</v>
      </c>
      <c r="G17" s="11">
        <v>0</v>
      </c>
      <c r="H17" s="11">
        <v>0</v>
      </c>
      <c r="I17" s="12">
        <v>0</v>
      </c>
    </row>
    <row r="19" spans="1:9" ht="15.75" x14ac:dyDescent="0.25">
      <c r="A19" s="75" t="s">
        <v>22</v>
      </c>
      <c r="B19" s="95"/>
      <c r="C19" s="95"/>
      <c r="D19" s="95"/>
      <c r="E19" s="95"/>
      <c r="F19" s="95"/>
      <c r="G19" s="95"/>
      <c r="H19" s="95"/>
      <c r="I19" s="95"/>
    </row>
    <row r="20" spans="1:9" ht="18" x14ac:dyDescent="0.25">
      <c r="A20" s="5"/>
      <c r="B20" s="5"/>
      <c r="C20" s="5"/>
      <c r="D20" s="5"/>
      <c r="E20" s="5"/>
      <c r="F20" s="5"/>
      <c r="G20" s="5"/>
      <c r="H20" s="6"/>
      <c r="I20" s="6"/>
    </row>
    <row r="21" spans="1:9" ht="25.5" x14ac:dyDescent="0.25">
      <c r="A21" s="23" t="s">
        <v>16</v>
      </c>
      <c r="B21" s="22" t="s">
        <v>17</v>
      </c>
      <c r="C21" s="22" t="s">
        <v>18</v>
      </c>
      <c r="D21" s="22" t="s">
        <v>23</v>
      </c>
      <c r="E21" s="22" t="s">
        <v>12</v>
      </c>
      <c r="F21" s="23" t="s">
        <v>13</v>
      </c>
      <c r="G21" s="23" t="s">
        <v>53</v>
      </c>
      <c r="H21" s="23" t="s">
        <v>54</v>
      </c>
      <c r="I21" s="23" t="s">
        <v>55</v>
      </c>
    </row>
    <row r="22" spans="1:9" ht="15.75" customHeight="1" x14ac:dyDescent="0.25">
      <c r="A22" s="13">
        <v>3</v>
      </c>
      <c r="B22" s="13"/>
      <c r="C22" s="13"/>
      <c r="D22" s="13" t="s">
        <v>24</v>
      </c>
      <c r="E22" s="10">
        <f>SUM(E23:E27)</f>
        <v>1519004.83</v>
      </c>
      <c r="F22" s="10">
        <f>SUM(F23:F27)</f>
        <v>1480338.4200000002</v>
      </c>
      <c r="G22" s="10">
        <f>SUM(G23:G27)</f>
        <v>1893504.97</v>
      </c>
      <c r="H22" s="10">
        <f>SUM(H23:H27)</f>
        <v>1576597.4900000002</v>
      </c>
      <c r="I22" s="10">
        <f>SUM(I23:I27)</f>
        <v>1573597.43</v>
      </c>
    </row>
    <row r="23" spans="1:9" ht="15.75" customHeight="1" x14ac:dyDescent="0.25">
      <c r="A23" s="13"/>
      <c r="B23" s="17">
        <v>31</v>
      </c>
      <c r="C23" s="17"/>
      <c r="D23" s="17" t="s">
        <v>25</v>
      </c>
      <c r="E23" s="10">
        <v>1218309.24</v>
      </c>
      <c r="F23" s="11">
        <v>1175519.27</v>
      </c>
      <c r="G23" s="11">
        <v>1285899.7</v>
      </c>
      <c r="H23" s="11">
        <v>1205350.8500000001</v>
      </c>
      <c r="I23" s="11">
        <v>1218623.1299999999</v>
      </c>
    </row>
    <row r="24" spans="1:9" x14ac:dyDescent="0.25">
      <c r="A24" s="14"/>
      <c r="B24" s="14">
        <v>32</v>
      </c>
      <c r="C24" s="15"/>
      <c r="D24" s="14" t="s">
        <v>37</v>
      </c>
      <c r="E24" s="10">
        <v>275587.36</v>
      </c>
      <c r="F24" s="11">
        <v>278407.32</v>
      </c>
      <c r="G24" s="11">
        <v>444355.96</v>
      </c>
      <c r="H24" s="11">
        <v>325111.02</v>
      </c>
      <c r="I24" s="11">
        <v>338383.3</v>
      </c>
    </row>
    <row r="25" spans="1:9" x14ac:dyDescent="0.25">
      <c r="A25" s="14"/>
      <c r="B25" s="14">
        <v>34</v>
      </c>
      <c r="C25" s="15"/>
      <c r="D25" s="14" t="s">
        <v>65</v>
      </c>
      <c r="E25" s="10">
        <v>9216.27</v>
      </c>
      <c r="F25" s="11">
        <v>10485.1</v>
      </c>
      <c r="G25" s="11">
        <v>663.61</v>
      </c>
      <c r="H25" s="11">
        <v>664</v>
      </c>
      <c r="I25" s="11">
        <v>664</v>
      </c>
    </row>
    <row r="26" spans="1:9" ht="25.15" customHeight="1" x14ac:dyDescent="0.25">
      <c r="A26" s="14"/>
      <c r="B26" s="14">
        <v>36</v>
      </c>
      <c r="C26" s="15"/>
      <c r="D26" s="61" t="s">
        <v>76</v>
      </c>
      <c r="E26" s="10"/>
      <c r="F26" s="11"/>
      <c r="G26" s="11">
        <v>146658.70000000001</v>
      </c>
      <c r="H26" s="11">
        <v>29544.62</v>
      </c>
      <c r="I26" s="11"/>
    </row>
    <row r="27" spans="1:9" ht="40.9" customHeight="1" x14ac:dyDescent="0.25">
      <c r="A27" s="14"/>
      <c r="B27" s="14">
        <v>37</v>
      </c>
      <c r="C27" s="15"/>
      <c r="D27" s="48" t="s">
        <v>66</v>
      </c>
      <c r="E27" s="10">
        <v>15891.96</v>
      </c>
      <c r="F27" s="11">
        <v>15926.73</v>
      </c>
      <c r="G27" s="11">
        <v>15927</v>
      </c>
      <c r="H27" s="11">
        <v>15927</v>
      </c>
      <c r="I27" s="11">
        <v>15927</v>
      </c>
    </row>
    <row r="28" spans="1:9" ht="25.5" x14ac:dyDescent="0.25">
      <c r="A28" s="16">
        <v>4</v>
      </c>
      <c r="B28" s="16"/>
      <c r="C28" s="16"/>
      <c r="D28" s="25" t="s">
        <v>26</v>
      </c>
      <c r="E28" s="10">
        <f>SUM(E29:E30)</f>
        <v>91695.26</v>
      </c>
      <c r="F28" s="10">
        <f t="shared" ref="F28:I28" si="2">SUM(F29:F30)</f>
        <v>152631.22</v>
      </c>
      <c r="G28" s="10">
        <v>318262</v>
      </c>
      <c r="H28" s="10">
        <f t="shared" si="2"/>
        <v>80649.009999999995</v>
      </c>
      <c r="I28" s="10">
        <f t="shared" si="2"/>
        <v>80649.009999999995</v>
      </c>
    </row>
    <row r="29" spans="1:9" ht="39" x14ac:dyDescent="0.25">
      <c r="A29" s="17"/>
      <c r="B29" s="17">
        <v>42</v>
      </c>
      <c r="C29" s="17"/>
      <c r="D29" s="49" t="s">
        <v>59</v>
      </c>
      <c r="E29" s="10">
        <v>91695.26</v>
      </c>
      <c r="F29" s="11">
        <v>152631.22</v>
      </c>
      <c r="G29" s="11">
        <v>318262</v>
      </c>
      <c r="H29" s="11">
        <v>80649.009999999995</v>
      </c>
      <c r="I29" s="12">
        <v>80649.009999999995</v>
      </c>
    </row>
    <row r="30" spans="1:9" ht="26.25" x14ac:dyDescent="0.25">
      <c r="A30" s="17"/>
      <c r="B30" s="17">
        <v>45</v>
      </c>
      <c r="C30" s="15"/>
      <c r="D30" s="49" t="s">
        <v>67</v>
      </c>
      <c r="E30" s="10">
        <v>0</v>
      </c>
      <c r="F30" s="11">
        <v>0</v>
      </c>
      <c r="G30" s="11">
        <v>0</v>
      </c>
      <c r="H30" s="11"/>
      <c r="I30" s="12"/>
    </row>
  </sheetData>
  <mergeCells count="5">
    <mergeCell ref="A7:I7"/>
    <mergeCell ref="A19:I19"/>
    <mergeCell ref="A1:I1"/>
    <mergeCell ref="A3:I3"/>
    <mergeCell ref="A5:I5"/>
  </mergeCells>
  <pageMargins left="0.70866141732283472" right="1.8897637795275593" top="0.74803149606299213" bottom="0.74803149606299213" header="0.31496062992125984" footer="0.31496062992125984"/>
  <pageSetup paperSize="9"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12"/>
  <sheetViews>
    <sheetView topLeftCell="A4" workbookViewId="0">
      <selection activeCell="F18" sqref="F18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75" t="s">
        <v>82</v>
      </c>
      <c r="B1" s="75"/>
      <c r="C1" s="75"/>
      <c r="D1" s="75"/>
      <c r="E1" s="75"/>
      <c r="F1" s="75"/>
    </row>
    <row r="2" spans="1:6" ht="18" customHeight="1" x14ac:dyDescent="0.25">
      <c r="A2" s="5"/>
      <c r="B2" s="5"/>
      <c r="C2" s="5"/>
      <c r="D2" s="5"/>
      <c r="E2" s="5"/>
      <c r="F2" s="5"/>
    </row>
    <row r="3" spans="1:6" ht="15.75" x14ac:dyDescent="0.25">
      <c r="A3" s="75" t="s">
        <v>34</v>
      </c>
      <c r="B3" s="75"/>
      <c r="C3" s="75"/>
      <c r="D3" s="75"/>
      <c r="E3" s="76"/>
      <c r="F3" s="76"/>
    </row>
    <row r="4" spans="1:6" ht="18" x14ac:dyDescent="0.25">
      <c r="A4" s="5"/>
      <c r="B4" s="5"/>
      <c r="C4" s="5"/>
      <c r="D4" s="5"/>
      <c r="E4" s="6"/>
      <c r="F4" s="6"/>
    </row>
    <row r="5" spans="1:6" ht="18" customHeight="1" x14ac:dyDescent="0.25">
      <c r="A5" s="75" t="s">
        <v>15</v>
      </c>
      <c r="B5" s="77"/>
      <c r="C5" s="77"/>
      <c r="D5" s="77"/>
      <c r="E5" s="77"/>
      <c r="F5" s="77"/>
    </row>
    <row r="6" spans="1:6" ht="18" x14ac:dyDescent="0.25">
      <c r="A6" s="5"/>
      <c r="B6" s="5"/>
      <c r="C6" s="5"/>
      <c r="D6" s="5"/>
      <c r="E6" s="6"/>
      <c r="F6" s="6"/>
    </row>
    <row r="7" spans="1:6" ht="15.75" x14ac:dyDescent="0.25">
      <c r="A7" s="75" t="s">
        <v>27</v>
      </c>
      <c r="B7" s="95"/>
      <c r="C7" s="95"/>
      <c r="D7" s="95"/>
      <c r="E7" s="95"/>
      <c r="F7" s="95"/>
    </row>
    <row r="8" spans="1:6" ht="18" x14ac:dyDescent="0.25">
      <c r="A8" s="5"/>
      <c r="B8" s="5"/>
      <c r="C8" s="5"/>
      <c r="D8" s="5"/>
      <c r="E8" s="6"/>
      <c r="F8" s="6"/>
    </row>
    <row r="9" spans="1:6" ht="25.5" x14ac:dyDescent="0.25">
      <c r="A9" s="23" t="s">
        <v>28</v>
      </c>
      <c r="B9" s="22" t="s">
        <v>12</v>
      </c>
      <c r="C9" s="23" t="s">
        <v>13</v>
      </c>
      <c r="D9" s="23" t="s">
        <v>53</v>
      </c>
      <c r="E9" s="23" t="s">
        <v>54</v>
      </c>
      <c r="F9" s="23" t="s">
        <v>55</v>
      </c>
    </row>
    <row r="10" spans="1:6" ht="15.75" customHeight="1" x14ac:dyDescent="0.25">
      <c r="A10" s="13" t="s">
        <v>29</v>
      </c>
      <c r="B10" s="10"/>
      <c r="C10" s="11"/>
      <c r="D10" s="11"/>
      <c r="E10" s="11"/>
      <c r="F10" s="11"/>
    </row>
    <row r="11" spans="1:6" ht="15.75" customHeight="1" x14ac:dyDescent="0.25">
      <c r="A11" s="52" t="s">
        <v>73</v>
      </c>
      <c r="B11" s="10"/>
      <c r="C11" s="11"/>
      <c r="D11" s="11"/>
      <c r="E11" s="11"/>
      <c r="F11" s="11"/>
    </row>
    <row r="12" spans="1:6" x14ac:dyDescent="0.25">
      <c r="A12" s="18" t="s">
        <v>80</v>
      </c>
      <c r="B12" s="10">
        <v>184863.09</v>
      </c>
      <c r="C12" s="11">
        <v>240228.28</v>
      </c>
      <c r="D12" s="11">
        <v>416344.68</v>
      </c>
      <c r="E12" s="11">
        <v>178732.16</v>
      </c>
      <c r="F12" s="11">
        <v>178732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14"/>
  <sheetViews>
    <sheetView workbookViewId="0">
      <selection sqref="A1:I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75" t="s">
        <v>81</v>
      </c>
      <c r="B1" s="75"/>
      <c r="C1" s="75"/>
      <c r="D1" s="75"/>
      <c r="E1" s="75"/>
      <c r="F1" s="75"/>
      <c r="G1" s="75"/>
      <c r="H1" s="75"/>
      <c r="I1" s="75"/>
    </row>
    <row r="2" spans="1:9" ht="18" customHeight="1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15.75" x14ac:dyDescent="0.25">
      <c r="A3" s="75" t="s">
        <v>34</v>
      </c>
      <c r="B3" s="75"/>
      <c r="C3" s="75"/>
      <c r="D3" s="75"/>
      <c r="E3" s="75"/>
      <c r="F3" s="75"/>
      <c r="G3" s="75"/>
      <c r="H3" s="76"/>
      <c r="I3" s="76"/>
    </row>
    <row r="4" spans="1:9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9" ht="18" customHeight="1" x14ac:dyDescent="0.25">
      <c r="A5" s="75" t="s">
        <v>30</v>
      </c>
      <c r="B5" s="77"/>
      <c r="C5" s="77"/>
      <c r="D5" s="77"/>
      <c r="E5" s="77"/>
      <c r="F5" s="77"/>
      <c r="G5" s="77"/>
      <c r="H5" s="77"/>
      <c r="I5" s="77"/>
    </row>
    <row r="6" spans="1:9" ht="18" x14ac:dyDescent="0.25">
      <c r="A6" s="5"/>
      <c r="B6" s="5"/>
      <c r="C6" s="5"/>
      <c r="D6" s="5"/>
      <c r="E6" s="5"/>
      <c r="F6" s="5"/>
      <c r="G6" s="5"/>
      <c r="H6" s="6"/>
      <c r="I6" s="6"/>
    </row>
    <row r="7" spans="1:9" ht="25.5" x14ac:dyDescent="0.25">
      <c r="A7" s="23" t="s">
        <v>16</v>
      </c>
      <c r="B7" s="22" t="s">
        <v>17</v>
      </c>
      <c r="C7" s="22" t="s">
        <v>18</v>
      </c>
      <c r="D7" s="22" t="s">
        <v>62</v>
      </c>
      <c r="E7" s="22" t="s">
        <v>12</v>
      </c>
      <c r="F7" s="23" t="s">
        <v>13</v>
      </c>
      <c r="G7" s="23" t="s">
        <v>53</v>
      </c>
      <c r="H7" s="23" t="s">
        <v>54</v>
      </c>
      <c r="I7" s="23" t="s">
        <v>55</v>
      </c>
    </row>
    <row r="8" spans="1:9" ht="25.5" x14ac:dyDescent="0.25">
      <c r="A8" s="13">
        <v>8</v>
      </c>
      <c r="B8" s="13"/>
      <c r="C8" s="13"/>
      <c r="D8" s="13" t="s">
        <v>31</v>
      </c>
      <c r="E8" s="10"/>
      <c r="F8" s="11"/>
      <c r="G8" s="11"/>
      <c r="H8" s="11"/>
      <c r="I8" s="11"/>
    </row>
    <row r="9" spans="1:9" x14ac:dyDescent="0.25">
      <c r="A9" s="13"/>
      <c r="B9" s="17">
        <v>84</v>
      </c>
      <c r="C9" s="17"/>
      <c r="D9" s="17" t="s">
        <v>38</v>
      </c>
      <c r="E9" s="10"/>
      <c r="F9" s="11"/>
      <c r="G9" s="11"/>
      <c r="H9" s="11"/>
      <c r="I9" s="11"/>
    </row>
    <row r="10" spans="1:9" ht="25.5" x14ac:dyDescent="0.25">
      <c r="A10" s="14"/>
      <c r="B10" s="14"/>
      <c r="C10" s="15">
        <v>81</v>
      </c>
      <c r="D10" s="18" t="s">
        <v>39</v>
      </c>
      <c r="E10" s="10"/>
      <c r="F10" s="11"/>
      <c r="G10" s="11"/>
      <c r="H10" s="11"/>
      <c r="I10" s="11"/>
    </row>
    <row r="11" spans="1:9" ht="25.5" x14ac:dyDescent="0.25">
      <c r="A11" s="16">
        <v>5</v>
      </c>
      <c r="B11" s="16"/>
      <c r="C11" s="16"/>
      <c r="D11" s="25" t="s">
        <v>32</v>
      </c>
      <c r="E11" s="10"/>
      <c r="F11" s="11"/>
      <c r="G11" s="11"/>
      <c r="H11" s="11"/>
      <c r="I11" s="11"/>
    </row>
    <row r="12" spans="1:9" ht="25.5" x14ac:dyDescent="0.25">
      <c r="A12" s="17"/>
      <c r="B12" s="17">
        <v>54</v>
      </c>
      <c r="C12" s="17"/>
      <c r="D12" s="26" t="s">
        <v>40</v>
      </c>
      <c r="E12" s="10"/>
      <c r="F12" s="11"/>
      <c r="G12" s="11"/>
      <c r="H12" s="11"/>
      <c r="I12" s="12"/>
    </row>
    <row r="13" spans="1:9" x14ac:dyDescent="0.25">
      <c r="A13" s="17"/>
      <c r="B13" s="17"/>
      <c r="C13" s="15">
        <v>11</v>
      </c>
      <c r="D13" s="15" t="s">
        <v>20</v>
      </c>
      <c r="E13" s="10"/>
      <c r="F13" s="11"/>
      <c r="G13" s="11"/>
      <c r="H13" s="11"/>
      <c r="I13" s="12"/>
    </row>
    <row r="14" spans="1:9" x14ac:dyDescent="0.25">
      <c r="A14" s="17"/>
      <c r="B14" s="17"/>
      <c r="C14" s="15">
        <v>31</v>
      </c>
      <c r="D14" s="15" t="s">
        <v>41</v>
      </c>
      <c r="E14" s="10"/>
      <c r="F14" s="11"/>
      <c r="G14" s="11"/>
      <c r="H14" s="11"/>
      <c r="I14" s="12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47"/>
  <sheetViews>
    <sheetView topLeftCell="A27" workbookViewId="0">
      <selection activeCell="I14" sqref="I1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1" ht="42" customHeight="1" x14ac:dyDescent="0.25">
      <c r="A1" s="75" t="s">
        <v>82</v>
      </c>
      <c r="B1" s="75"/>
      <c r="C1" s="75"/>
      <c r="D1" s="75"/>
      <c r="E1" s="75"/>
      <c r="F1" s="75"/>
      <c r="G1" s="75"/>
      <c r="H1" s="75"/>
      <c r="I1" s="75"/>
    </row>
    <row r="2" spans="1:11" ht="18" x14ac:dyDescent="0.25">
      <c r="A2" s="5"/>
      <c r="B2" s="5"/>
      <c r="C2" s="5"/>
      <c r="D2" s="5"/>
      <c r="E2" s="5"/>
      <c r="F2" s="5"/>
      <c r="G2" s="5"/>
      <c r="H2" s="6"/>
      <c r="I2" s="6"/>
    </row>
    <row r="3" spans="1:11" ht="18" customHeight="1" x14ac:dyDescent="0.25">
      <c r="A3" s="75" t="s">
        <v>33</v>
      </c>
      <c r="B3" s="77"/>
      <c r="C3" s="77"/>
      <c r="D3" s="77"/>
      <c r="E3" s="77"/>
      <c r="F3" s="77"/>
      <c r="G3" s="77"/>
      <c r="H3" s="77"/>
      <c r="I3" s="77"/>
    </row>
    <row r="4" spans="1:11" ht="18" x14ac:dyDescent="0.25">
      <c r="A4" s="5"/>
      <c r="B4" s="5"/>
      <c r="C4" s="5"/>
      <c r="D4" s="5"/>
      <c r="E4" s="5"/>
      <c r="F4" s="5"/>
      <c r="G4" s="5"/>
      <c r="H4" s="6"/>
      <c r="I4" s="6"/>
    </row>
    <row r="5" spans="1:11" ht="25.5" x14ac:dyDescent="0.25">
      <c r="A5" s="105" t="s">
        <v>35</v>
      </c>
      <c r="B5" s="106"/>
      <c r="C5" s="107"/>
      <c r="D5" s="22" t="s">
        <v>36</v>
      </c>
      <c r="E5" s="22" t="s">
        <v>12</v>
      </c>
      <c r="F5" s="23" t="s">
        <v>13</v>
      </c>
      <c r="G5" s="23" t="s">
        <v>53</v>
      </c>
      <c r="H5" s="23" t="s">
        <v>54</v>
      </c>
      <c r="I5" s="23" t="s">
        <v>55</v>
      </c>
    </row>
    <row r="6" spans="1:11" x14ac:dyDescent="0.25">
      <c r="A6" s="102" t="s">
        <v>42</v>
      </c>
      <c r="B6" s="103"/>
      <c r="C6" s="104"/>
      <c r="D6" s="28" t="s">
        <v>43</v>
      </c>
      <c r="E6" s="10"/>
      <c r="F6" s="11"/>
      <c r="G6" s="11"/>
      <c r="H6" s="11"/>
      <c r="I6" s="11"/>
    </row>
    <row r="7" spans="1:11" ht="25.5" x14ac:dyDescent="0.25">
      <c r="A7" s="102" t="s">
        <v>44</v>
      </c>
      <c r="B7" s="103"/>
      <c r="C7" s="104"/>
      <c r="D7" s="28" t="s">
        <v>74</v>
      </c>
      <c r="E7" s="53">
        <f>SUM(E8,E18,E26,E29,E38,E43)</f>
        <v>1610700.07</v>
      </c>
      <c r="F7" s="70">
        <f>SUM(F8,F18,F26,F29,F38,F43)</f>
        <v>1632969.5900000003</v>
      </c>
      <c r="G7" s="70">
        <f>SUM(G8,G18,G26,G29,G38,G43)</f>
        <v>2211767.5500000003</v>
      </c>
      <c r="H7" s="70">
        <f>SUM(H8,H18,H26,H29,H38,H43)</f>
        <v>1657245.3699999999</v>
      </c>
      <c r="I7" s="70">
        <f>SUM(I8,I18,I26,I29,I38,I43)</f>
        <v>1654245.44</v>
      </c>
    </row>
    <row r="8" spans="1:11" ht="30" customHeight="1" x14ac:dyDescent="0.25">
      <c r="A8" s="96" t="s">
        <v>68</v>
      </c>
      <c r="B8" s="97"/>
      <c r="C8" s="98"/>
      <c r="D8" s="50" t="s">
        <v>69</v>
      </c>
      <c r="E8" s="53">
        <f>SUM(E9+E15)</f>
        <v>278123.96000000002</v>
      </c>
      <c r="F8" s="53">
        <f t="shared" ref="F8:I8" si="0">SUM(F9+F15)</f>
        <v>341660.21</v>
      </c>
      <c r="G8" s="53">
        <f t="shared" si="0"/>
        <v>231274.92</v>
      </c>
      <c r="H8" s="53">
        <f>SUM(H9+H15)</f>
        <v>288963.82000000007</v>
      </c>
      <c r="I8" s="53">
        <f t="shared" si="0"/>
        <v>293874.69000000006</v>
      </c>
    </row>
    <row r="9" spans="1:11" x14ac:dyDescent="0.25">
      <c r="A9" s="99">
        <v>3</v>
      </c>
      <c r="B9" s="100"/>
      <c r="C9" s="101"/>
      <c r="D9" s="27" t="s">
        <v>24</v>
      </c>
      <c r="E9" s="10">
        <v>196838.54</v>
      </c>
      <c r="F9" s="10">
        <f t="shared" ref="F9:I9" si="1">SUM(F10:F14)</f>
        <v>208273.79</v>
      </c>
      <c r="G9" s="10">
        <f t="shared" si="1"/>
        <v>208984.26</v>
      </c>
      <c r="H9" s="10">
        <f t="shared" si="1"/>
        <v>228223.23000000004</v>
      </c>
      <c r="I9" s="10">
        <f t="shared" si="1"/>
        <v>233134.10000000003</v>
      </c>
    </row>
    <row r="10" spans="1:11" x14ac:dyDescent="0.25">
      <c r="A10" s="99">
        <v>31</v>
      </c>
      <c r="B10" s="100"/>
      <c r="C10" s="101"/>
      <c r="D10" s="27" t="s">
        <v>25</v>
      </c>
      <c r="E10" s="10">
        <v>14846.24</v>
      </c>
      <c r="F10" s="11">
        <v>24553.71</v>
      </c>
      <c r="G10" s="11">
        <v>28004.51</v>
      </c>
      <c r="H10" s="11">
        <v>28269.95</v>
      </c>
      <c r="I10" s="12">
        <v>29199.01</v>
      </c>
      <c r="K10" s="54"/>
    </row>
    <row r="11" spans="1:11" x14ac:dyDescent="0.25">
      <c r="A11" s="99">
        <v>32</v>
      </c>
      <c r="B11" s="100"/>
      <c r="C11" s="101"/>
      <c r="D11" s="27" t="s">
        <v>37</v>
      </c>
      <c r="E11" s="10">
        <v>181503.21</v>
      </c>
      <c r="F11" s="11">
        <v>181198.35</v>
      </c>
      <c r="G11" s="11">
        <v>180448.86</v>
      </c>
      <c r="H11" s="11">
        <v>199422.39</v>
      </c>
      <c r="I11" s="12">
        <v>203404.2</v>
      </c>
      <c r="K11" s="54"/>
    </row>
    <row r="12" spans="1:11" x14ac:dyDescent="0.25">
      <c r="A12" s="44">
        <v>34</v>
      </c>
      <c r="B12" s="45"/>
      <c r="C12" s="46"/>
      <c r="D12" s="46" t="s">
        <v>65</v>
      </c>
      <c r="E12" s="10">
        <v>489.08</v>
      </c>
      <c r="F12" s="11">
        <v>2521.73</v>
      </c>
      <c r="G12" s="11">
        <v>530.89</v>
      </c>
      <c r="H12" s="11">
        <v>530.89</v>
      </c>
      <c r="I12" s="12">
        <v>530.89</v>
      </c>
    </row>
    <row r="13" spans="1:11" ht="29.45" customHeight="1" x14ac:dyDescent="0.25">
      <c r="A13" s="58">
        <v>36</v>
      </c>
      <c r="B13" s="59"/>
      <c r="C13" s="60"/>
      <c r="D13" s="60" t="s">
        <v>76</v>
      </c>
      <c r="E13" s="10"/>
      <c r="F13" s="11"/>
      <c r="G13" s="11"/>
      <c r="H13" s="11"/>
      <c r="I13" s="12"/>
    </row>
    <row r="14" spans="1:11" ht="38.25" x14ac:dyDescent="0.25">
      <c r="A14" s="44">
        <v>37</v>
      </c>
      <c r="B14" s="45"/>
      <c r="C14" s="46"/>
      <c r="D14" s="48" t="s">
        <v>66</v>
      </c>
      <c r="E14" s="10">
        <v>0</v>
      </c>
      <c r="F14" s="11">
        <v>0</v>
      </c>
      <c r="G14" s="11">
        <v>0</v>
      </c>
      <c r="H14" s="11">
        <v>0</v>
      </c>
      <c r="I14" s="12">
        <v>0</v>
      </c>
    </row>
    <row r="15" spans="1:11" ht="25.5" x14ac:dyDescent="0.25">
      <c r="A15" s="99">
        <v>4</v>
      </c>
      <c r="B15" s="100"/>
      <c r="C15" s="101"/>
      <c r="D15" s="46" t="s">
        <v>26</v>
      </c>
      <c r="E15" s="10">
        <f>SUM(E16:E17)</f>
        <v>81285.42</v>
      </c>
      <c r="F15" s="10">
        <f>SUM(F16:F17)</f>
        <v>133386.42000000001</v>
      </c>
      <c r="G15" s="10">
        <f t="shared" ref="G15:I15" si="2">SUM(G16:G17)</f>
        <v>22290.66</v>
      </c>
      <c r="H15" s="10">
        <f t="shared" si="2"/>
        <v>60740.59</v>
      </c>
      <c r="I15" s="10">
        <f t="shared" si="2"/>
        <v>60740.59</v>
      </c>
    </row>
    <row r="16" spans="1:11" ht="25.5" x14ac:dyDescent="0.25">
      <c r="A16" s="99">
        <v>42</v>
      </c>
      <c r="B16" s="100"/>
      <c r="C16" s="101"/>
      <c r="D16" s="46" t="s">
        <v>59</v>
      </c>
      <c r="E16" s="10">
        <v>81285.42</v>
      </c>
      <c r="F16" s="11">
        <v>133386.42000000001</v>
      </c>
      <c r="G16" s="11">
        <v>22290.66</v>
      </c>
      <c r="H16" s="11">
        <v>60740.59</v>
      </c>
      <c r="I16" s="12">
        <v>60740.59</v>
      </c>
    </row>
    <row r="17" spans="1:9" ht="26.25" x14ac:dyDescent="0.25">
      <c r="A17" s="44">
        <v>45</v>
      </c>
      <c r="B17" s="45"/>
      <c r="C17" s="46"/>
      <c r="D17" s="49" t="s">
        <v>67</v>
      </c>
      <c r="E17" s="10">
        <v>0</v>
      </c>
      <c r="F17" s="11">
        <v>0</v>
      </c>
      <c r="G17" s="11">
        <v>0</v>
      </c>
      <c r="H17" s="11">
        <v>0</v>
      </c>
      <c r="I17" s="12">
        <v>0</v>
      </c>
    </row>
    <row r="18" spans="1:9" ht="30.75" customHeight="1" x14ac:dyDescent="0.25">
      <c r="A18" s="96" t="s">
        <v>68</v>
      </c>
      <c r="B18" s="97"/>
      <c r="C18" s="98"/>
      <c r="D18" s="50" t="s">
        <v>70</v>
      </c>
      <c r="E18" s="53">
        <f>SUM(E19+E24)</f>
        <v>3526.04</v>
      </c>
      <c r="F18" s="53">
        <f t="shared" ref="F18:I18" si="3">SUM(F19+F24)</f>
        <v>2654.45</v>
      </c>
      <c r="G18" s="53">
        <f t="shared" si="3"/>
        <v>5308.91</v>
      </c>
      <c r="H18" s="53">
        <f t="shared" si="3"/>
        <v>5309</v>
      </c>
      <c r="I18" s="53">
        <f t="shared" si="3"/>
        <v>5309</v>
      </c>
    </row>
    <row r="19" spans="1:9" ht="14.25" customHeight="1" x14ac:dyDescent="0.25">
      <c r="A19" s="99">
        <v>3</v>
      </c>
      <c r="B19" s="100"/>
      <c r="C19" s="101"/>
      <c r="D19" s="46" t="s">
        <v>24</v>
      </c>
      <c r="E19" s="10">
        <f>SUM(E20:E23)</f>
        <v>3526.04</v>
      </c>
      <c r="F19" s="10">
        <f t="shared" ref="F19:I19" si="4">SUM(F20:F23)</f>
        <v>2654.45</v>
      </c>
      <c r="G19" s="10">
        <f t="shared" si="4"/>
        <v>5308.91</v>
      </c>
      <c r="H19" s="10">
        <f t="shared" si="4"/>
        <v>5309</v>
      </c>
      <c r="I19" s="10">
        <f t="shared" si="4"/>
        <v>5309</v>
      </c>
    </row>
    <row r="20" spans="1:9" ht="14.25" customHeight="1" x14ac:dyDescent="0.25">
      <c r="A20" s="99">
        <v>31</v>
      </c>
      <c r="B20" s="100"/>
      <c r="C20" s="101"/>
      <c r="D20" s="46" t="s">
        <v>25</v>
      </c>
      <c r="E20" s="10">
        <v>0</v>
      </c>
      <c r="F20" s="11">
        <v>0</v>
      </c>
      <c r="G20" s="11">
        <v>0</v>
      </c>
      <c r="H20" s="11">
        <v>0</v>
      </c>
      <c r="I20" s="12">
        <v>0</v>
      </c>
    </row>
    <row r="21" spans="1:9" x14ac:dyDescent="0.25">
      <c r="A21" s="99">
        <v>32</v>
      </c>
      <c r="B21" s="100"/>
      <c r="C21" s="101"/>
      <c r="D21" s="46" t="s">
        <v>37</v>
      </c>
      <c r="E21" s="10">
        <v>3526.04</v>
      </c>
      <c r="F21" s="11">
        <v>2654.45</v>
      </c>
      <c r="G21" s="11">
        <v>5308.91</v>
      </c>
      <c r="H21" s="11">
        <v>5309</v>
      </c>
      <c r="I21" s="12">
        <v>5309</v>
      </c>
    </row>
    <row r="22" spans="1:9" x14ac:dyDescent="0.25">
      <c r="A22" s="44">
        <v>34</v>
      </c>
      <c r="B22" s="45"/>
      <c r="C22" s="46"/>
      <c r="D22" s="46" t="s">
        <v>65</v>
      </c>
      <c r="E22" s="10">
        <v>0</v>
      </c>
      <c r="F22" s="11"/>
      <c r="G22" s="11">
        <v>0</v>
      </c>
      <c r="H22" s="11">
        <v>0</v>
      </c>
      <c r="I22" s="12">
        <v>0</v>
      </c>
    </row>
    <row r="23" spans="1:9" ht="38.25" x14ac:dyDescent="0.25">
      <c r="A23" s="44">
        <v>37</v>
      </c>
      <c r="B23" s="45"/>
      <c r="C23" s="46"/>
      <c r="D23" s="48" t="s">
        <v>66</v>
      </c>
      <c r="E23" s="10">
        <v>0</v>
      </c>
      <c r="F23" s="10"/>
      <c r="G23" s="10">
        <v>0</v>
      </c>
      <c r="H23" s="10">
        <v>0</v>
      </c>
      <c r="I23" s="51">
        <v>0</v>
      </c>
    </row>
    <row r="24" spans="1:9" ht="25.5" x14ac:dyDescent="0.25">
      <c r="A24" s="99">
        <v>4</v>
      </c>
      <c r="B24" s="100"/>
      <c r="C24" s="101"/>
      <c r="D24" s="46" t="s">
        <v>26</v>
      </c>
      <c r="E24" s="10">
        <f>E25</f>
        <v>0</v>
      </c>
      <c r="F24" s="10">
        <v>0</v>
      </c>
      <c r="G24" s="10">
        <v>0</v>
      </c>
      <c r="H24" s="10">
        <f t="shared" ref="H24:I24" si="5">H25</f>
        <v>0</v>
      </c>
      <c r="I24" s="10">
        <f t="shared" si="5"/>
        <v>0</v>
      </c>
    </row>
    <row r="25" spans="1:9" ht="25.5" x14ac:dyDescent="0.25">
      <c r="A25" s="99">
        <v>42</v>
      </c>
      <c r="B25" s="100"/>
      <c r="C25" s="101"/>
      <c r="D25" s="46" t="s">
        <v>59</v>
      </c>
      <c r="E25" s="10">
        <v>0</v>
      </c>
      <c r="F25" s="11">
        <v>0</v>
      </c>
      <c r="G25" s="11">
        <v>0</v>
      </c>
      <c r="H25" s="11">
        <v>0</v>
      </c>
      <c r="I25" s="12">
        <v>0</v>
      </c>
    </row>
    <row r="26" spans="1:9" ht="25.5" x14ac:dyDescent="0.25">
      <c r="A26" s="99" t="s">
        <v>68</v>
      </c>
      <c r="B26" s="108"/>
      <c r="C26" s="109"/>
      <c r="D26" s="66" t="s">
        <v>77</v>
      </c>
      <c r="E26" s="53">
        <v>0</v>
      </c>
      <c r="F26" s="53">
        <f t="shared" ref="F26:I27" si="6">SUM(F27)</f>
        <v>1327.22</v>
      </c>
      <c r="G26" s="53">
        <f t="shared" si="6"/>
        <v>2654.45</v>
      </c>
      <c r="H26" s="53">
        <f t="shared" si="6"/>
        <v>2654</v>
      </c>
      <c r="I26" s="53">
        <f t="shared" si="6"/>
        <v>2654</v>
      </c>
    </row>
    <row r="27" spans="1:9" x14ac:dyDescent="0.25">
      <c r="A27" s="63">
        <v>3</v>
      </c>
      <c r="B27" s="64"/>
      <c r="C27" s="65"/>
      <c r="D27" s="65" t="s">
        <v>24</v>
      </c>
      <c r="E27" s="53">
        <f>E28</f>
        <v>0</v>
      </c>
      <c r="F27" s="10">
        <f t="shared" si="6"/>
        <v>1327.22</v>
      </c>
      <c r="G27" s="10">
        <f t="shared" si="6"/>
        <v>2654.45</v>
      </c>
      <c r="H27" s="10">
        <f t="shared" si="6"/>
        <v>2654</v>
      </c>
      <c r="I27" s="10">
        <f t="shared" si="6"/>
        <v>2654</v>
      </c>
    </row>
    <row r="28" spans="1:9" x14ac:dyDescent="0.25">
      <c r="A28" s="63">
        <v>32</v>
      </c>
      <c r="B28" s="64"/>
      <c r="C28" s="65"/>
      <c r="D28" s="65" t="s">
        <v>37</v>
      </c>
      <c r="E28" s="10">
        <v>0</v>
      </c>
      <c r="F28" s="10">
        <v>1327.22</v>
      </c>
      <c r="G28" s="10">
        <v>2654.45</v>
      </c>
      <c r="H28" s="10">
        <v>2654</v>
      </c>
      <c r="I28" s="10">
        <v>2654</v>
      </c>
    </row>
    <row r="29" spans="1:9" ht="15" customHeight="1" x14ac:dyDescent="0.25">
      <c r="A29" s="96" t="s">
        <v>68</v>
      </c>
      <c r="B29" s="97"/>
      <c r="C29" s="98"/>
      <c r="D29" s="50" t="s">
        <v>71</v>
      </c>
      <c r="E29" s="53">
        <f>SUM(E30+E36)</f>
        <v>1328848.3400000001</v>
      </c>
      <c r="F29" s="53">
        <f t="shared" ref="F29:I29" si="7">SUM(F30+F36)</f>
        <v>1286664.1100000001</v>
      </c>
      <c r="G29" s="53">
        <f t="shared" si="7"/>
        <v>1971202.0499999998</v>
      </c>
      <c r="H29" s="53">
        <f t="shared" si="7"/>
        <v>1358991.5499999998</v>
      </c>
      <c r="I29" s="53">
        <f t="shared" si="7"/>
        <v>1351080.7499999998</v>
      </c>
    </row>
    <row r="30" spans="1:9" ht="15" customHeight="1" x14ac:dyDescent="0.25">
      <c r="A30" s="99">
        <v>3</v>
      </c>
      <c r="B30" s="100"/>
      <c r="C30" s="101"/>
      <c r="D30" s="46" t="s">
        <v>24</v>
      </c>
      <c r="E30" s="10">
        <f>SUM(E31:E35)</f>
        <v>1318438.5</v>
      </c>
      <c r="F30" s="10">
        <f t="shared" ref="F30:I30" si="8">SUM(F31:F35)</f>
        <v>1267419.31</v>
      </c>
      <c r="G30" s="10">
        <f t="shared" si="8"/>
        <v>1675230.19</v>
      </c>
      <c r="H30" s="10">
        <f t="shared" si="8"/>
        <v>1339083.1299999999</v>
      </c>
      <c r="I30" s="10">
        <f t="shared" si="8"/>
        <v>1331172.3299999998</v>
      </c>
    </row>
    <row r="31" spans="1:9" ht="15" customHeight="1" x14ac:dyDescent="0.25">
      <c r="A31" s="99">
        <v>31</v>
      </c>
      <c r="B31" s="100"/>
      <c r="C31" s="101"/>
      <c r="D31" s="46" t="s">
        <v>25</v>
      </c>
      <c r="E31" s="10">
        <v>1203463.1299999999</v>
      </c>
      <c r="F31" s="11">
        <v>1150965.55</v>
      </c>
      <c r="G31" s="11">
        <v>1283245.33</v>
      </c>
      <c r="H31" s="11">
        <v>1177080.8899999999</v>
      </c>
      <c r="I31" s="12">
        <v>1185442.43</v>
      </c>
    </row>
    <row r="32" spans="1:9" ht="15" customHeight="1" x14ac:dyDescent="0.25">
      <c r="A32" s="99">
        <v>32</v>
      </c>
      <c r="B32" s="100"/>
      <c r="C32" s="101"/>
      <c r="D32" s="46" t="s">
        <v>37</v>
      </c>
      <c r="E32" s="10">
        <v>90356.36</v>
      </c>
      <c r="F32" s="11">
        <v>92563.67</v>
      </c>
      <c r="G32" s="11">
        <v>229266.44</v>
      </c>
      <c r="H32" s="11">
        <v>116397.9</v>
      </c>
      <c r="I32" s="12">
        <v>129670.18</v>
      </c>
    </row>
    <row r="33" spans="1:9" ht="15" customHeight="1" x14ac:dyDescent="0.25">
      <c r="A33" s="44">
        <v>34</v>
      </c>
      <c r="B33" s="45"/>
      <c r="C33" s="46"/>
      <c r="D33" s="46" t="s">
        <v>65</v>
      </c>
      <c r="E33" s="10">
        <v>8727.18</v>
      </c>
      <c r="F33" s="11">
        <v>7963.36</v>
      </c>
      <c r="G33" s="11">
        <v>132.72</v>
      </c>
      <c r="H33" s="11">
        <v>132.72</v>
      </c>
      <c r="I33" s="12">
        <v>132.72</v>
      </c>
    </row>
    <row r="34" spans="1:9" ht="33.6" customHeight="1" x14ac:dyDescent="0.25">
      <c r="A34" s="67">
        <v>36</v>
      </c>
      <c r="B34" s="68"/>
      <c r="C34" s="69"/>
      <c r="D34" s="71" t="s">
        <v>76</v>
      </c>
      <c r="E34" s="10">
        <v>0</v>
      </c>
      <c r="F34" s="11">
        <v>0</v>
      </c>
      <c r="G34" s="11">
        <v>146658.70000000001</v>
      </c>
      <c r="H34" s="11">
        <v>29544.62</v>
      </c>
      <c r="I34" s="12">
        <v>0</v>
      </c>
    </row>
    <row r="35" spans="1:9" ht="42.75" customHeight="1" x14ac:dyDescent="0.25">
      <c r="A35" s="44">
        <v>37</v>
      </c>
      <c r="B35" s="45"/>
      <c r="C35" s="46"/>
      <c r="D35" s="48" t="s">
        <v>66</v>
      </c>
      <c r="E35" s="10">
        <v>15891.83</v>
      </c>
      <c r="F35" s="11">
        <v>15926.73</v>
      </c>
      <c r="G35" s="11">
        <v>15927</v>
      </c>
      <c r="H35" s="11">
        <v>15927</v>
      </c>
      <c r="I35" s="12">
        <v>15927</v>
      </c>
    </row>
    <row r="36" spans="1:9" ht="25.5" x14ac:dyDescent="0.25">
      <c r="A36" s="99">
        <v>4</v>
      </c>
      <c r="B36" s="100"/>
      <c r="C36" s="101"/>
      <c r="D36" s="27" t="s">
        <v>26</v>
      </c>
      <c r="E36" s="10">
        <f>E37</f>
        <v>10409.84</v>
      </c>
      <c r="F36" s="10">
        <f t="shared" ref="F36:I36" si="9">F37</f>
        <v>19244.8</v>
      </c>
      <c r="G36" s="10">
        <f t="shared" si="9"/>
        <v>295971.86</v>
      </c>
      <c r="H36" s="10">
        <f t="shared" si="9"/>
        <v>19908.419999999998</v>
      </c>
      <c r="I36" s="10">
        <f t="shared" si="9"/>
        <v>19908.419999999998</v>
      </c>
    </row>
    <row r="37" spans="1:9" ht="25.5" x14ac:dyDescent="0.25">
      <c r="A37" s="99">
        <v>42</v>
      </c>
      <c r="B37" s="100"/>
      <c r="C37" s="101"/>
      <c r="D37" s="27" t="s">
        <v>59</v>
      </c>
      <c r="E37" s="10">
        <v>10409.84</v>
      </c>
      <c r="F37" s="11">
        <v>19244.8</v>
      </c>
      <c r="G37" s="11">
        <v>295971.86</v>
      </c>
      <c r="H37" s="11">
        <v>19908.419999999998</v>
      </c>
      <c r="I37" s="12">
        <v>19908.419999999998</v>
      </c>
    </row>
    <row r="38" spans="1:9" ht="26.25" customHeight="1" x14ac:dyDescent="0.25">
      <c r="A38" s="96" t="s">
        <v>79</v>
      </c>
      <c r="B38" s="97"/>
      <c r="C38" s="98"/>
      <c r="D38" s="50" t="s">
        <v>78</v>
      </c>
      <c r="E38" s="53">
        <f>SUM(E39+E41)</f>
        <v>99.54</v>
      </c>
      <c r="F38" s="53">
        <f t="shared" ref="F38:I38" si="10">SUM(F39+F41)</f>
        <v>0</v>
      </c>
      <c r="G38" s="53">
        <f t="shared" si="10"/>
        <v>0</v>
      </c>
      <c r="H38" s="53">
        <f t="shared" si="10"/>
        <v>0</v>
      </c>
      <c r="I38" s="53">
        <f t="shared" si="10"/>
        <v>0</v>
      </c>
    </row>
    <row r="39" spans="1:9" x14ac:dyDescent="0.25">
      <c r="A39" s="99">
        <v>3</v>
      </c>
      <c r="B39" s="100"/>
      <c r="C39" s="101"/>
      <c r="D39" s="46" t="s">
        <v>24</v>
      </c>
      <c r="E39" s="10">
        <f>E40</f>
        <v>99.54</v>
      </c>
      <c r="F39" s="10">
        <f t="shared" ref="F39:I39" si="11">F40</f>
        <v>0</v>
      </c>
      <c r="G39" s="10">
        <f t="shared" si="11"/>
        <v>0</v>
      </c>
      <c r="H39" s="10">
        <f t="shared" si="11"/>
        <v>0</v>
      </c>
      <c r="I39" s="10">
        <f t="shared" si="11"/>
        <v>0</v>
      </c>
    </row>
    <row r="40" spans="1:9" x14ac:dyDescent="0.25">
      <c r="A40" s="99">
        <v>32</v>
      </c>
      <c r="B40" s="100"/>
      <c r="C40" s="101"/>
      <c r="D40" s="46" t="s">
        <v>37</v>
      </c>
      <c r="E40" s="10">
        <v>99.54</v>
      </c>
      <c r="F40" s="11">
        <v>0</v>
      </c>
      <c r="G40" s="11">
        <v>0</v>
      </c>
      <c r="H40" s="11">
        <v>0</v>
      </c>
      <c r="I40" s="12">
        <v>0</v>
      </c>
    </row>
    <row r="41" spans="1:9" ht="25.5" x14ac:dyDescent="0.25">
      <c r="A41" s="99">
        <v>4</v>
      </c>
      <c r="B41" s="100"/>
      <c r="C41" s="101"/>
      <c r="D41" s="46" t="s">
        <v>26</v>
      </c>
      <c r="E41" s="10">
        <f>E42</f>
        <v>0</v>
      </c>
      <c r="F41" s="10">
        <f t="shared" ref="F41:I41" si="12">F42</f>
        <v>0</v>
      </c>
      <c r="G41" s="10">
        <f t="shared" si="12"/>
        <v>0</v>
      </c>
      <c r="H41" s="10">
        <f t="shared" si="12"/>
        <v>0</v>
      </c>
      <c r="I41" s="10">
        <f t="shared" si="12"/>
        <v>0</v>
      </c>
    </row>
    <row r="42" spans="1:9" ht="25.5" x14ac:dyDescent="0.25">
      <c r="A42" s="99">
        <v>42</v>
      </c>
      <c r="B42" s="100"/>
      <c r="C42" s="101"/>
      <c r="D42" s="46" t="s">
        <v>59</v>
      </c>
      <c r="E42" s="10">
        <v>0</v>
      </c>
      <c r="F42" s="11">
        <v>0</v>
      </c>
      <c r="G42" s="11">
        <v>0</v>
      </c>
      <c r="H42" s="11">
        <v>0</v>
      </c>
      <c r="I42" s="12">
        <v>0</v>
      </c>
    </row>
    <row r="43" spans="1:9" ht="34.9" customHeight="1" x14ac:dyDescent="0.25">
      <c r="A43" s="96" t="s">
        <v>68</v>
      </c>
      <c r="B43" s="97"/>
      <c r="C43" s="98"/>
      <c r="D43" s="50" t="s">
        <v>72</v>
      </c>
      <c r="E43" s="53">
        <f>SUM(E45)</f>
        <v>102.19</v>
      </c>
      <c r="F43" s="53">
        <f>SUM(F45)</f>
        <v>663.6</v>
      </c>
      <c r="G43" s="53">
        <f>SUM(G45)</f>
        <v>1327.22</v>
      </c>
      <c r="H43" s="53">
        <f>SUM(H45)</f>
        <v>1327</v>
      </c>
      <c r="I43" s="53">
        <f>SUM(I45)</f>
        <v>1327</v>
      </c>
    </row>
    <row r="44" spans="1:9" ht="26.45" customHeight="1" x14ac:dyDescent="0.25">
      <c r="A44" s="55">
        <v>3</v>
      </c>
      <c r="B44" s="56"/>
      <c r="C44" s="57"/>
      <c r="D44" s="60" t="s">
        <v>24</v>
      </c>
      <c r="E44" s="53"/>
      <c r="F44" s="10">
        <v>0</v>
      </c>
      <c r="G44" s="10">
        <v>0</v>
      </c>
      <c r="H44" s="10">
        <v>0</v>
      </c>
      <c r="I44" s="10">
        <v>0</v>
      </c>
    </row>
    <row r="45" spans="1:9" ht="23.45" customHeight="1" x14ac:dyDescent="0.25">
      <c r="A45" s="96">
        <v>32</v>
      </c>
      <c r="B45" s="108"/>
      <c r="C45" s="109"/>
      <c r="D45" s="62" t="s">
        <v>37</v>
      </c>
      <c r="E45" s="10">
        <v>102.19</v>
      </c>
      <c r="F45" s="10">
        <v>663.6</v>
      </c>
      <c r="G45" s="10">
        <v>1327.22</v>
      </c>
      <c r="H45" s="10">
        <v>1327</v>
      </c>
      <c r="I45" s="10">
        <v>1327</v>
      </c>
    </row>
    <row r="46" spans="1:9" ht="25.5" x14ac:dyDescent="0.25">
      <c r="A46" s="99">
        <v>4</v>
      </c>
      <c r="B46" s="100"/>
      <c r="C46" s="101"/>
      <c r="D46" s="46" t="s">
        <v>26</v>
      </c>
      <c r="E46" s="10">
        <f>E47</f>
        <v>0</v>
      </c>
      <c r="F46" s="10">
        <f t="shared" ref="F46:I46" si="13">F47</f>
        <v>0</v>
      </c>
      <c r="G46" s="10">
        <f t="shared" si="13"/>
        <v>0</v>
      </c>
      <c r="H46" s="10">
        <f t="shared" si="13"/>
        <v>0</v>
      </c>
      <c r="I46" s="10">
        <f t="shared" si="13"/>
        <v>0</v>
      </c>
    </row>
    <row r="47" spans="1:9" ht="25.5" x14ac:dyDescent="0.25">
      <c r="A47" s="99">
        <v>42</v>
      </c>
      <c r="B47" s="100"/>
      <c r="C47" s="101"/>
      <c r="D47" s="46" t="s">
        <v>59</v>
      </c>
      <c r="E47" s="10">
        <v>0</v>
      </c>
      <c r="F47" s="11">
        <v>0</v>
      </c>
      <c r="G47" s="11">
        <v>0</v>
      </c>
      <c r="H47" s="11">
        <v>0</v>
      </c>
      <c r="I47" s="12">
        <v>0</v>
      </c>
    </row>
  </sheetData>
  <mergeCells count="33">
    <mergeCell ref="A26:C26"/>
    <mergeCell ref="A29:C29"/>
    <mergeCell ref="A30:C30"/>
    <mergeCell ref="A31:C31"/>
    <mergeCell ref="A32:C32"/>
    <mergeCell ref="A36:C36"/>
    <mergeCell ref="A37:C37"/>
    <mergeCell ref="A46:C46"/>
    <mergeCell ref="A47:C47"/>
    <mergeCell ref="A41:C41"/>
    <mergeCell ref="A38:C38"/>
    <mergeCell ref="A39:C39"/>
    <mergeCell ref="A40:C40"/>
    <mergeCell ref="A43:C43"/>
    <mergeCell ref="A42:C42"/>
    <mergeCell ref="A45:C45"/>
    <mergeCell ref="A6:C6"/>
    <mergeCell ref="A7:C7"/>
    <mergeCell ref="A1:I1"/>
    <mergeCell ref="A3:I3"/>
    <mergeCell ref="A5:C5"/>
    <mergeCell ref="A8:C8"/>
    <mergeCell ref="A9:C9"/>
    <mergeCell ref="A11:C11"/>
    <mergeCell ref="A10:C10"/>
    <mergeCell ref="A25:C25"/>
    <mergeCell ref="A18:C18"/>
    <mergeCell ref="A19:C19"/>
    <mergeCell ref="A20:C20"/>
    <mergeCell ref="A21:C21"/>
    <mergeCell ref="A15:C15"/>
    <mergeCell ref="A16:C16"/>
    <mergeCell ref="A24:C24"/>
  </mergeCells>
  <pageMargins left="0.7" right="0.7" top="0.75" bottom="0.7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6</vt:i4>
      </vt:variant>
    </vt:vector>
  </HeadingPairs>
  <TitlesOfParts>
    <vt:vector size="6" baseType="lpstr">
      <vt:lpstr>SAŽETAK 1.</vt:lpstr>
      <vt:lpstr>SAŽETAK</vt:lpstr>
      <vt:lpstr> Račun prihoda i rashoda</vt:lpstr>
      <vt:lpstr>Rashodi prema funkcijskoj kl</vt:lpstr>
      <vt:lpstr>Račun financiranja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Racunovodstvo</cp:lastModifiedBy>
  <cp:lastPrinted>2022-10-17T09:32:57Z</cp:lastPrinted>
  <dcterms:created xsi:type="dcterms:W3CDTF">2022-08-12T12:51:27Z</dcterms:created>
  <dcterms:modified xsi:type="dcterms:W3CDTF">2023-03-03T07:52:24Z</dcterms:modified>
</cp:coreProperties>
</file>